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IS" sheetId="1" r:id="rId1"/>
    <sheet name="BS" sheetId="2" r:id="rId2"/>
    <sheet name="CF" sheetId="3" r:id="rId3"/>
    <sheet name="ES" sheetId="4" r:id="rId4"/>
    <sheet name="Notes" sheetId="5" r:id="rId5"/>
  </sheets>
  <definedNames>
    <definedName name="_xlnm.Print_Area" localSheetId="1">'BS'!$A$1:$J$65</definedName>
    <definedName name="_xlnm.Print_Titles" localSheetId="4">'Notes'!$1:$5</definedName>
    <definedName name="Z_717FDF11_CA24_49EE_AD3C_AE856F960CB9_.wvu.PrintArea" localSheetId="1" hidden="1">'BS'!$A$1:$J$65</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<sst xmlns="http://schemas.openxmlformats.org/spreadsheetml/2006/main" count="278" uniqueCount="197">
  <si>
    <t>ii)  Proposed private placement of up to 66,800,000 new ordinary shares of RM0.20 each to identified investors at an issue price to be determined by the Board of Directors; and</t>
  </si>
  <si>
    <t>iii)  Proposed Employees’ Share Option Scheme (“ESOS”) for the benefit of the eligible employees and directors of CCB and its subsidiaries under which options will be granted to such eligible employees and Directors to subscribe for new ordinary shares in CCB. The effective date for the implementation of the ESOS was 18 January 2005.</t>
  </si>
  <si>
    <t>The implementation of the Proposed Private Placement and ESOS shall ensue progressively in due course.</t>
  </si>
  <si>
    <t>No interim dividend has been declared for the current quarter ended 31 March 2005. The Board is recommending a final dividend of 1.2 sen per share less Malaysian Income Tax at 28% in respect of the  financial year ended 31 December 2004 for approval of the shareholders at the forthcoming Annual General Meeting.</t>
  </si>
  <si>
    <t>CONDENSED CONSOLIDATED INCOME STATEMENTS</t>
  </si>
  <si>
    <t>Revenue</t>
  </si>
  <si>
    <t>Minority Interest</t>
  </si>
  <si>
    <t>Earnings per share:</t>
  </si>
  <si>
    <t>- basic (sen)</t>
  </si>
  <si>
    <t>- diluted (sen)</t>
  </si>
  <si>
    <t>Taxation</t>
  </si>
  <si>
    <t>CONDENSED CONSOLIDATED BALANCE SHEET</t>
  </si>
  <si>
    <t>NON CURRENT ASSETS</t>
  </si>
  <si>
    <t>CURRENT ASSETS</t>
  </si>
  <si>
    <t>Inventories</t>
  </si>
  <si>
    <t>CURRENT LIABILITIES</t>
  </si>
  <si>
    <t>NET CURRENT ASSETS</t>
  </si>
  <si>
    <t>NON CURRENT LIABILITIES</t>
  </si>
  <si>
    <t>Share Capital</t>
  </si>
  <si>
    <t>Non distributable</t>
  </si>
  <si>
    <t>Distributable</t>
  </si>
  <si>
    <t>Retained</t>
  </si>
  <si>
    <t>profits</t>
  </si>
  <si>
    <t>Total</t>
  </si>
  <si>
    <t>shareholders'</t>
  </si>
  <si>
    <t>equity</t>
  </si>
  <si>
    <t>RM'000</t>
  </si>
  <si>
    <t>Admininstrative expenses</t>
  </si>
  <si>
    <t>Goodwill on Consolidation</t>
  </si>
  <si>
    <t>Trade Payables</t>
  </si>
  <si>
    <t>Other Payables</t>
  </si>
  <si>
    <t>Basis of Preparation</t>
  </si>
  <si>
    <t>Qualification of Auditors' Report on Preceding Annual Financial Statements</t>
  </si>
  <si>
    <t>Seasonal or Cyclical Factors</t>
  </si>
  <si>
    <t>Unusual Items Affecting the Financial Statement</t>
  </si>
  <si>
    <t>Change in Accounting Estimate</t>
  </si>
  <si>
    <t>Debt and Equity Securities</t>
  </si>
  <si>
    <t>Dividends Paid</t>
  </si>
  <si>
    <t>Segmental Reporting</t>
  </si>
  <si>
    <t>Subsequent Event</t>
  </si>
  <si>
    <t>Changes in the Composition of the Group</t>
  </si>
  <si>
    <t>Taxation comprises:</t>
  </si>
  <si>
    <t>Estimated tax payable</t>
  </si>
  <si>
    <t>Deferred taxation</t>
  </si>
  <si>
    <t xml:space="preserve">Review of Performance </t>
  </si>
  <si>
    <t>Status of Corporate Proposals</t>
  </si>
  <si>
    <t>Off Balance Sheet Financial Instruments</t>
  </si>
  <si>
    <t>Material Litigation</t>
  </si>
  <si>
    <t>Basic earnings per share</t>
  </si>
  <si>
    <t>Hire Purchase Creditors</t>
  </si>
  <si>
    <t>Provision for Taxation</t>
  </si>
  <si>
    <t>Share Premium</t>
  </si>
  <si>
    <t xml:space="preserve">Share </t>
  </si>
  <si>
    <t>Premium</t>
  </si>
  <si>
    <t>Segment Revenue</t>
  </si>
  <si>
    <t>Segment Results</t>
  </si>
  <si>
    <t>Carrying Amount of Revalued Assets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</si>
  <si>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</si>
  <si>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</si>
  <si>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</si>
  <si>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</si>
  <si>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</si>
  <si>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</si>
  <si>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</si>
  <si>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</si>
  <si>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</si>
  <si>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Foreign tax</t>
  </si>
  <si>
    <t>Amount Due to Bankers</t>
  </si>
  <si>
    <t>Property, Plant and Equipment</t>
  </si>
  <si>
    <t>Deferred Taxation</t>
  </si>
  <si>
    <t>Financed by:</t>
  </si>
  <si>
    <t>SHAREHOLDERS' EQUITY</t>
  </si>
  <si>
    <t>Note</t>
  </si>
  <si>
    <t>Capital</t>
  </si>
  <si>
    <t>Cash and Bank balances</t>
  </si>
  <si>
    <t>Trade Receivables</t>
  </si>
  <si>
    <t>Other Receivables</t>
  </si>
  <si>
    <t>Currency Translation Reserve</t>
  </si>
  <si>
    <t>CASH AND CASH EQUIVALENTS AT THE END OF FINANCIAL PERIOD*</t>
  </si>
  <si>
    <t>CONDENSED CONSOLIDATED CASH FLOW STATEMENTS</t>
  </si>
  <si>
    <t>Currency</t>
  </si>
  <si>
    <t>Reserve</t>
  </si>
  <si>
    <t xml:space="preserve">Translation </t>
  </si>
  <si>
    <t xml:space="preserve"> -Exchange differences on translation</t>
  </si>
  <si>
    <t>Retained Profits</t>
  </si>
  <si>
    <t>Finance costs</t>
  </si>
  <si>
    <t>Group Borrowings and Debt Securities</t>
  </si>
  <si>
    <t>Sale of Unquoted Investment and/or Properties</t>
  </si>
  <si>
    <t>Purchase or Disposal of Quoted Securities</t>
  </si>
  <si>
    <t>Tax Refundable</t>
  </si>
  <si>
    <t>CONDENSED CONSOLIDATED STATEMENT OF CHANGES IN EQUITY</t>
  </si>
  <si>
    <t>-</t>
  </si>
  <si>
    <t>There was no change in the composition of the Group for the financial period under review.</t>
  </si>
  <si>
    <t>There is no off balance sheet financial instruments at the date of this quarterly report.</t>
  </si>
  <si>
    <t>As at the end of the quarter, there was only one class of shares in issue and they rank pari passu with each other.</t>
  </si>
  <si>
    <t xml:space="preserve">Vessel Chartering </t>
  </si>
  <si>
    <t>Contingent Liabilities and Contingent Assets</t>
  </si>
  <si>
    <t>Earnings Per Share</t>
  </si>
  <si>
    <t>Diluted earnings per share (sen)</t>
  </si>
  <si>
    <t>Shipbuilding and Ship repairs</t>
  </si>
  <si>
    <t>Weighted average number of ordinary shares in issue ('000)</t>
  </si>
  <si>
    <t>Net gain not recognised in the income statement</t>
  </si>
  <si>
    <t>The Group's borrowings as at the end of the quarter were as follows:</t>
  </si>
  <si>
    <t>Basic earnings per share of the Group is calculated by dividing the net profit after tax and minority interest for the financial period under review by the weighted average number of ordinary shares in issue for the period.</t>
  </si>
  <si>
    <t>Fixed Deposit</t>
  </si>
  <si>
    <t>Net Tangible Asset per share (RM)</t>
  </si>
  <si>
    <t xml:space="preserve">    of the financial statements of foreign entity</t>
  </si>
  <si>
    <t>All the above borrowings are denominated in Ringgit Malaysia.</t>
  </si>
  <si>
    <t>NET ASSETS</t>
  </si>
  <si>
    <t>Bank Overdraft</t>
  </si>
  <si>
    <t xml:space="preserve">Explanatory notes for variance of forecast and profit guarantee </t>
  </si>
  <si>
    <t>Balance at 1 January 2004</t>
  </si>
  <si>
    <t>There were no issuance, cancellation, repurchase, resale and repayment of debt and equity securities during the financial period under review.</t>
  </si>
  <si>
    <t xml:space="preserve">                                                                                                                                                                                                                                                                                                                                                                                                                                                                                                                                                                                                                                                                                                                                                                                                                                                                                                                                                                                                                                                                         </t>
  </si>
  <si>
    <t>The Company did not issue any profit forecast or profit guarantee and therefore, this note is not applicable.</t>
  </si>
  <si>
    <t>There were no changes in estimates that have had material effects in the financial period under review.</t>
  </si>
  <si>
    <t>The Group's performance is affected by the regional economic conditions. The demand for new vessels is closely associated with the regional economic climate.</t>
  </si>
  <si>
    <t>Net loss not recognised in the income statement</t>
  </si>
  <si>
    <t>Cash and cash equivalents at the end of financial period</t>
  </si>
  <si>
    <t>3 months ended</t>
  </si>
  <si>
    <t>(unaudited)</t>
  </si>
  <si>
    <t>(audited)</t>
  </si>
  <si>
    <t>As at end of quarter</t>
  </si>
  <si>
    <t xml:space="preserve">As at end of </t>
  </si>
  <si>
    <t>year end</t>
  </si>
  <si>
    <t xml:space="preserve">preceding </t>
  </si>
  <si>
    <t>quarter</t>
  </si>
  <si>
    <t xml:space="preserve">current </t>
  </si>
  <si>
    <t>Cummulative</t>
  </si>
  <si>
    <t>Individual</t>
  </si>
  <si>
    <t>Cumulative</t>
  </si>
  <si>
    <t>Vessel Chartering</t>
  </si>
  <si>
    <t xml:space="preserve">There was no sale of unquoted investment and properties of the Group during the current quarter or the current financial period. </t>
  </si>
  <si>
    <t>There was no purchase or sale of quoted securities during the current quarter or current financial period. In addition, the Group did not own any quoted security as at the end of the reporting period.</t>
  </si>
  <si>
    <t>Net profit after tax for the period (RM'000)</t>
  </si>
  <si>
    <t>There were no items affecting assets, liabilities, equity, net income or cash flows during the financial period to date under review that were unusual because of their nature, size or incidence.</t>
  </si>
  <si>
    <t>Net profit after taxation &amp; minority interest</t>
  </si>
  <si>
    <t>CASH AND CASH EQUIVALENTS AT BEGINNING OF FINANCIAL YEAR</t>
  </si>
  <si>
    <t>Underprovided in prior years</t>
  </si>
  <si>
    <t>Basic earnings per share (sen)</t>
  </si>
  <si>
    <t>* Cash and cash equivalents at end of financial period comprise the following:</t>
  </si>
  <si>
    <t>Shipbuilding and Ship Repairs</t>
  </si>
  <si>
    <t>31.12.2004</t>
  </si>
  <si>
    <t>There was no material capital commitment since the last annual balance sheet to the date of this report.</t>
  </si>
  <si>
    <t>Prospects</t>
  </si>
  <si>
    <t>The current gearing remained within management comfort level.</t>
  </si>
  <si>
    <t>COASTAL CONTRACTS BHD (Company No. 517649-A)</t>
  </si>
  <si>
    <t>Notes:</t>
  </si>
  <si>
    <t>Net cash (used in)/generated from investing activities</t>
  </si>
  <si>
    <t>FOR THE FINANCIAL PERIOD ENDED 31 MARCH 2005</t>
  </si>
  <si>
    <t>31.03.2004</t>
  </si>
  <si>
    <t>31.03.2005</t>
  </si>
  <si>
    <t>AS AT 31 MARCH 2005</t>
  </si>
  <si>
    <t>3 months ended 31 March 2004</t>
  </si>
  <si>
    <t>Balance at 31 March 2004</t>
  </si>
  <si>
    <t>3 months ended 31 March 2005</t>
  </si>
  <si>
    <t>Balance at 1 January 2005</t>
  </si>
  <si>
    <t>Balance at 31 March 2005</t>
  </si>
  <si>
    <t>The Condensed Consolidated Statements of Changes in Equity should be read in conjunction with the audited financial statements for the financial year ended 31 December 2004 and the accompanying explanatory notes attached to the interim financial statements.</t>
  </si>
  <si>
    <t>The Condensed Consolidated Income Statements should be read in conjunction with the audited financial statements for the financial year ended 31 December 2004 and the accompanying explanatory notes attached to the interim financial statements.</t>
  </si>
  <si>
    <t>The Condensed Consolidated Balance Sheets should be read in conjunction with the audited financial statements for the financial year ended 31 December 2004 and the accompanying explanatory notes attached to the interim financial statements.</t>
  </si>
  <si>
    <t>The Condensed Consolidated Cash Flow Statements should be read in conjunction with the audited financial statements for the financial year ended 31 December 2004 and the accompanying explanatory notes attached to the interim financial statements.</t>
  </si>
  <si>
    <t>FOR THE QUARTER ENDED 31 MARCH 2005</t>
  </si>
  <si>
    <t>These interim financial statements were unaudited and have been prepared in accordance with the requirements of MASB 26" Interim Financial Reporting" and paragraph 9.22 of Bursa Malaysia  Listing Requirements and should be read in conjunction with the Group's audited financial statements for the year ended 31 December 2004.</t>
  </si>
  <si>
    <t>The accounting policies and methods of computation adopted by the Group in these quarterly financial statements are consistent with those adopted in the most recent annual audited financial statements for the year ended 31 December 2004.</t>
  </si>
  <si>
    <t>The audit report of the Group's most recent annual audited financial statements for the year ended 31 December 2004 was not subject to any qualification.</t>
  </si>
  <si>
    <t>No dividend has been paid in current quarter under review.</t>
  </si>
  <si>
    <t>The valuations of property, plant and equipment have been brought forward without amendment from the financial statements for the year ended 31 December 2004.</t>
  </si>
  <si>
    <t>As at 31 March 2005</t>
  </si>
  <si>
    <t>The Group is not engaged in any material litigation and is not aware of any proceedings which materially affect the position or business of the Group as at 24 May 2005.</t>
  </si>
  <si>
    <t>The interim financial statements were authorised for issue by the Board of Directors in accordance to a resolution of the directors on 24 May 2005.</t>
  </si>
  <si>
    <t>Net cash (used in)/generated from financing activities</t>
  </si>
  <si>
    <t>CUMULATIVE</t>
  </si>
  <si>
    <t>INDIVIDUAL</t>
  </si>
  <si>
    <t>Cost of sales and services</t>
  </si>
  <si>
    <t>Gross profit</t>
  </si>
  <si>
    <t>Other operating income</t>
  </si>
  <si>
    <t>Profit from operations</t>
  </si>
  <si>
    <t>Net profit before taxation</t>
  </si>
  <si>
    <t>Net profit after taxation</t>
  </si>
  <si>
    <t>Minority interest</t>
  </si>
  <si>
    <t>Net cash used in operating activities</t>
  </si>
  <si>
    <t>NET (DECREASE)/INCREASE IN CASH AND CASH EQUIVALENTS</t>
  </si>
  <si>
    <t>Corporate guarantees to financial institutions in respect of banking facilities granted to subsidiary companies</t>
  </si>
  <si>
    <t>The effective tax rate was lower than the statutory tax rate in Malaysia as a subsidiary, which is engaged in shipbuilding activity, has been granted with pioneer status incentive from 2000 till March 2005. During the pioneer period, 85% of its statutory income from the shipbuilding operation is exempted from income tax.</t>
  </si>
  <si>
    <t>On 18 October 2004, the shareholders of the Company had approved the following at the Extraordinary General Meeting (EGM) of the Company:</t>
  </si>
  <si>
    <t>i)  Proposed share split into five new ordinary shares of RM0.20 each for one existing ordinary shares of RM1.00 each. The proposed share split was completed on 26 November 2004;</t>
  </si>
  <si>
    <t>Due from Customers on Contract</t>
  </si>
  <si>
    <t>Cash and Bank Balances</t>
  </si>
  <si>
    <t>The debt-equity ratio of the Group has reduced to 0.312 from 0.341 last quarter. The reduction was mainly due to repayment of external borrowings. Internally generated funds derived mostly from operations were utilised to sustain the Group's working capital requirements during the quarter under review.</t>
  </si>
  <si>
    <t>The Vessel Chartering segment registered lower revenue of RM3.5 million for the current quarter compared with RM4.7 million in the preceding quarter (after consolidation) as a result of overall lower fleet utilisation in the Group due to charter transitions. The segment's revenue this quarter was relatively consistent with the post-consolidation RM3.4 million posted in the preceding year corresponding quarter.</t>
  </si>
  <si>
    <t>On 7 April 2005, the Company has granted an additional corporate guarantee in favour of a bank amounted to USD6 million to secure banking facilities granted to a subsidiary company.</t>
  </si>
  <si>
    <t>The company is contingently liable for the amount of banking facilities utilised by these subsidiary companies totalling RM33,136,824 as at 31 March 2005.</t>
  </si>
  <si>
    <t>Revenue of the Group for the current quarter has risen by 48% to RM29.9 million from RM20.2 million achieved in the preceding quarter. Against last year corresponding quarter's revenue of RM9.3 million, the Group's revenue for the current quarter has increased over three folds in line with the increased number of vessels sold.</t>
  </si>
  <si>
    <t>The revenue generated from the Shipbuilding and Ship Repairs segment in the current quarter after consolidation adjustments stood at RM26.4 million, up from RM15.5 million for the immediate preceding quarter. Compared with preceding year corresponding quarter (post consolidation), the revenue for the current quarter has increased by RM20.5 million. This improvement was achieved at the back of more vessel sales of 10 units against 2 units each for both comparative periods.</t>
  </si>
  <si>
    <t>The Group registered profit before tax of RM4.7 million for the current quarter, increased by 47% from RM3.2 million the preceding quarter. The Group's profit before tax for the current quarter was also 38% higher when compared with RM3.4 million recorded in the corresponding quarter last year. This was achieved on account of higher number of vessel sold in the current quarter. In terms of margin before tax, current quarter's result of 15.6% was consistent with preceding quarter's 15.9%, but lower against last year corresponding quarter's achievement of 36.4%. The lower margin posted in the current quarter was attributed to overall higher operating costs.</t>
  </si>
  <si>
    <t>The heightened activities related to oil and gas sector not only in Malaysia but in the region as well and the anticipated positive developments in coal transportation from Indonesia have given the Board cause for encouragement. The Board is cautiously optimistic of securing more orders for the building of new vessels and reaping greater returns from the chartering segment. With more orders scheduled to be delivered in the forthcoming quarters, barring any significant unforeseen circumstances, the Group's performance for FY2005 is expected to remain bright.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</si>
</sst>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_(* #,##0.0_);_(* \(#,##0.0\);_(* &quot;-&quot;??_);_(@_)"/>
    <numFmt numFmtId="180" formatCode="_(* #,##0_);_(* \(#,##0\);_(* &quot;-&quot;??_);_(@_)"/>
    <numFmt numFmtId="181" formatCode="_(* #,##0.000_);_(* \(#,##0.000\);_(* &quot;-&quot;??_);_(@_)"/>
    <numFmt numFmtId="182" formatCode="_(* #,##0.0000_);_(* \(#,##0.0000\);_(* &quot;-&quot;??_);_(@_)"/>
    <numFmt numFmtId="183" formatCode="0.00_);\(0.00\)"/>
    <numFmt numFmtId="184" formatCode="0.0_);\(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s>
  <fonts count="9">
    <font>
      <sz val="10"/>
      <name val="Arial"/>
      <family val="0"/>
    </font>
    <font>
      <sz val="10"/>
      <name val="Times New Roman"/>
      <family val="1"/>
    </font>
    <font>
      <b/>
      <sz val="12"/>
      <name val="Times New Roman"/>
      <family val="1"/>
    </font>
    <font>
      <sz val="12"/>
      <name val="Times New Roman"/>
      <family val="1"/>
    </font>
    <font>
      <b/>
      <sz val="10"/>
      <name val="Times New Roman"/>
      <family val="1"/>
    </font>
    <font>
      <i/>
      <sz val="10"/>
      <name val="Times New Roman"/>
      <family val="1"/>
    </font>
    <font>
      <b/>
      <i/>
      <sz val="12"/>
      <name val="Times New Roman"/>
      <family val="1"/>
    </font>
    <font>
      <i/>
      <sz val="12"/>
      <name val="Times New Roman"/>
      <family val="1"/>
    </font>
    <font>
      <sz val="8"/>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0" xfId="0" applyNumberFormat="1" applyFont="1" applyBorder="1" applyAlignment="1">
      <alignment horizontal="center"/>
    </xf>
    <xf numFmtId="39" fontId="1" fillId="0" borderId="0" xfId="0" applyNumberFormat="1" applyFont="1" applyBorder="1" applyAlignment="1">
      <alignment horizontal="right"/>
    </xf>
    <xf numFmtId="37" fontId="1" fillId="0" borderId="0" xfId="0" applyNumberFormat="1" applyFont="1" applyAlignment="1">
      <alignment horizontal="center"/>
    </xf>
    <xf numFmtId="180" fontId="1" fillId="0" borderId="0" xfId="15" applyNumberFormat="1" applyFont="1" applyAlignment="1">
      <alignment/>
    </xf>
    <xf numFmtId="180" fontId="1" fillId="0" borderId="0" xfId="15" applyNumberFormat="1" applyFont="1" applyAlignment="1">
      <alignment horizontal="center"/>
    </xf>
    <xf numFmtId="180" fontId="1" fillId="0" borderId="1" xfId="15" applyNumberFormat="1" applyFont="1" applyBorder="1" applyAlignment="1">
      <alignment/>
    </xf>
    <xf numFmtId="180" fontId="1" fillId="0" borderId="3" xfId="15" applyNumberFormat="1" applyFont="1" applyBorder="1" applyAlignment="1">
      <alignment/>
    </xf>
    <xf numFmtId="180" fontId="1" fillId="0" borderId="2" xfId="15" applyNumberFormat="1" applyFont="1" applyBorder="1" applyAlignment="1">
      <alignment/>
    </xf>
    <xf numFmtId="180" fontId="1" fillId="0" borderId="0" xfId="15"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2" fillId="0" borderId="0" xfId="0" applyFont="1" applyAlignment="1">
      <alignment horizontal="justify" vertical="top"/>
    </xf>
    <xf numFmtId="0" fontId="3" fillId="0" borderId="0" xfId="0" applyFont="1" applyAlignment="1">
      <alignment horizontal="right"/>
    </xf>
    <xf numFmtId="0" fontId="3" fillId="0" borderId="0" xfId="0" applyFont="1" applyAlignment="1">
      <alignment vertical="top" wrapText="1"/>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80" fontId="1" fillId="0" borderId="0" xfId="15" applyNumberFormat="1" applyFont="1" applyBorder="1" applyAlignment="1">
      <alignment horizontal="center"/>
    </xf>
    <xf numFmtId="0" fontId="1" fillId="0" borderId="1" xfId="0" applyFont="1" applyBorder="1" applyAlignment="1">
      <alignment/>
    </xf>
    <xf numFmtId="0" fontId="1" fillId="0" borderId="0" xfId="0" applyFont="1" applyBorder="1" applyAlignment="1">
      <alignment/>
    </xf>
    <xf numFmtId="180" fontId="1" fillId="0" borderId="4" xfId="15" applyNumberFormat="1" applyFont="1" applyBorder="1" applyAlignment="1">
      <alignment horizontal="center"/>
    </xf>
    <xf numFmtId="180" fontId="1" fillId="0" borderId="5" xfId="15" applyNumberFormat="1" applyFont="1" applyBorder="1" applyAlignment="1">
      <alignment horizontal="center"/>
    </xf>
    <xf numFmtId="180" fontId="1" fillId="0" borderId="6" xfId="15" applyNumberFormat="1" applyFont="1" applyBorder="1" applyAlignment="1">
      <alignment horizontal="center"/>
    </xf>
    <xf numFmtId="180" fontId="1" fillId="0" borderId="7" xfId="15"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6" xfId="0" applyNumberFormat="1" applyFont="1" applyBorder="1" applyAlignment="1">
      <alignment horizontal="center"/>
    </xf>
    <xf numFmtId="0" fontId="4" fillId="0" borderId="0" xfId="0" applyFont="1" applyAlignment="1">
      <alignment/>
    </xf>
    <xf numFmtId="180" fontId="1" fillId="0" borderId="8" xfId="15" applyNumberFormat="1" applyFont="1" applyBorder="1" applyAlignment="1">
      <alignment/>
    </xf>
    <xf numFmtId="37" fontId="1" fillId="0" borderId="8" xfId="0" applyNumberFormat="1" applyFont="1" applyBorder="1" applyAlignment="1">
      <alignment/>
    </xf>
    <xf numFmtId="37" fontId="1" fillId="0" borderId="2" xfId="15" applyNumberFormat="1" applyFont="1" applyBorder="1" applyAlignment="1">
      <alignment/>
    </xf>
    <xf numFmtId="37" fontId="1" fillId="0" borderId="3"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80" fontId="1" fillId="0" borderId="0" xfId="15" applyNumberFormat="1" applyFont="1" applyBorder="1" applyAlignment="1">
      <alignment horizontal="right"/>
    </xf>
    <xf numFmtId="0" fontId="1" fillId="0" borderId="1" xfId="0" applyFont="1" applyBorder="1" applyAlignment="1">
      <alignment horizontal="center"/>
    </xf>
    <xf numFmtId="180" fontId="1" fillId="0" borderId="9" xfId="15" applyNumberFormat="1" applyFont="1" applyBorder="1" applyAlignment="1">
      <alignment horizontal="center"/>
    </xf>
    <xf numFmtId="180" fontId="1" fillId="0" borderId="8" xfId="15" applyNumberFormat="1" applyFont="1" applyBorder="1" applyAlignment="1">
      <alignment horizontal="center"/>
    </xf>
    <xf numFmtId="0" fontId="1" fillId="0" borderId="10" xfId="0" applyFont="1" applyBorder="1" applyAlignment="1">
      <alignment/>
    </xf>
    <xf numFmtId="0" fontId="1" fillId="0" borderId="8" xfId="0" applyFont="1" applyBorder="1" applyAlignment="1">
      <alignment horizontal="center"/>
    </xf>
    <xf numFmtId="37" fontId="1" fillId="0" borderId="5"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7" xfId="0" applyFont="1" applyBorder="1" applyAlignment="1">
      <alignment horizontal="center"/>
    </xf>
    <xf numFmtId="39" fontId="1" fillId="0" borderId="11" xfId="0" applyNumberFormat="1" applyFont="1" applyBorder="1" applyAlignment="1">
      <alignment horizontal="right"/>
    </xf>
    <xf numFmtId="39" fontId="1" fillId="0" borderId="0" xfId="0" applyNumberFormat="1" applyFont="1" applyAlignment="1">
      <alignment horizontal="right"/>
    </xf>
    <xf numFmtId="0" fontId="5" fillId="0" borderId="0" xfId="0" applyFont="1" applyAlignment="1">
      <alignment/>
    </xf>
    <xf numFmtId="0" fontId="3" fillId="0" borderId="0" xfId="0" applyFont="1" applyAlignment="1">
      <alignment horizontal="left"/>
    </xf>
    <xf numFmtId="182" fontId="1" fillId="0" borderId="11" xfId="15" applyNumberFormat="1" applyFont="1" applyBorder="1" applyAlignment="1">
      <alignment/>
    </xf>
    <xf numFmtId="0" fontId="3" fillId="0" borderId="0" xfId="0" applyFont="1" applyAlignment="1">
      <alignment horizontal="justify" vertical="justify" wrapText="1"/>
    </xf>
    <xf numFmtId="0" fontId="3" fillId="0" borderId="0" xfId="0" applyFont="1" applyAlignment="1">
      <alignment horizontal="justify" vertical="justify"/>
    </xf>
    <xf numFmtId="0" fontId="3" fillId="0" borderId="0" xfId="0" applyFont="1" applyAlignment="1">
      <alignment horizontal="center" wrapText="1"/>
    </xf>
    <xf numFmtId="0" fontId="6" fillId="0" borderId="0" xfId="0" applyFont="1" applyAlignment="1">
      <alignment wrapText="1"/>
    </xf>
    <xf numFmtId="37" fontId="3" fillId="0" borderId="1" xfId="0" applyNumberFormat="1" applyFont="1" applyBorder="1" applyAlignment="1">
      <alignment wrapText="1"/>
    </xf>
    <xf numFmtId="0" fontId="0" fillId="0" borderId="0" xfId="0" applyFont="1" applyAlignment="1">
      <alignment/>
    </xf>
    <xf numFmtId="37" fontId="3" fillId="0" borderId="2" xfId="0" applyNumberFormat="1" applyFont="1" applyBorder="1" applyAlignment="1">
      <alignment wrapText="1"/>
    </xf>
    <xf numFmtId="0" fontId="0" fillId="0" borderId="0" xfId="0" applyFont="1" applyAlignment="1">
      <alignment horizontal="justify" vertical="justify"/>
    </xf>
    <xf numFmtId="0" fontId="0" fillId="0" borderId="0" xfId="0" applyFont="1" applyAlignment="1">
      <alignment/>
    </xf>
    <xf numFmtId="0" fontId="7"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2" fontId="3" fillId="0" borderId="0" xfId="0" applyNumberFormat="1" applyFont="1" applyAlignment="1">
      <alignment horizontal="right" wrapText="1"/>
    </xf>
    <xf numFmtId="39" fontId="1" fillId="0" borderId="0" xfId="0" applyNumberFormat="1" applyFont="1" applyAlignment="1">
      <alignment/>
    </xf>
    <xf numFmtId="180" fontId="1" fillId="0" borderId="2" xfId="0" applyNumberFormat="1" applyFont="1" applyBorder="1" applyAlignment="1">
      <alignment/>
    </xf>
    <xf numFmtId="0" fontId="3" fillId="0" borderId="0" xfId="0" applyFont="1" applyAlignment="1">
      <alignment horizontal="justify" vertical="top" wrapText="1"/>
    </xf>
    <xf numFmtId="0" fontId="3" fillId="0" borderId="0" xfId="0" applyFont="1" applyAlignment="1" quotePrefix="1">
      <alignment horizontal="justify" vertical="top"/>
    </xf>
    <xf numFmtId="0" fontId="3" fillId="0" borderId="0" xfId="0" applyFont="1" applyAlignment="1">
      <alignment horizontal="justify" vertical="center" wrapText="1"/>
    </xf>
    <xf numFmtId="180" fontId="1" fillId="0" borderId="0" xfId="15" applyNumberFormat="1" applyFont="1" applyAlignment="1">
      <alignment horizontal="right"/>
    </xf>
    <xf numFmtId="37" fontId="1" fillId="0" borderId="0" xfId="0" applyNumberFormat="1" applyFont="1" applyAlignment="1">
      <alignment horizontal="right"/>
    </xf>
    <xf numFmtId="197" fontId="1" fillId="0" borderId="0" xfId="15" applyNumberFormat="1" applyFont="1" applyAlignment="1">
      <alignment horizontal="right"/>
    </xf>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NumberFormat="1" applyFont="1" applyAlignment="1">
      <alignment horizontal="justify" vertical="top" wrapText="1"/>
    </xf>
    <xf numFmtId="0" fontId="7" fillId="0" borderId="0" xfId="0" applyFont="1" applyAlignment="1">
      <alignment horizontal="justify" vertical="center" wrapText="1"/>
    </xf>
    <xf numFmtId="0" fontId="7" fillId="0" borderId="0" xfId="0" applyFont="1" applyAlignment="1">
      <alignment horizontal="justify" vertical="top" wrapText="1"/>
    </xf>
    <xf numFmtId="0" fontId="3" fillId="0" borderId="0" xfId="0" applyFont="1" applyAlignment="1">
      <alignment horizontal="right" vertical="top"/>
    </xf>
    <xf numFmtId="180" fontId="3" fillId="0" borderId="11" xfId="15" applyNumberFormat="1" applyFont="1" applyFill="1" applyBorder="1" applyAlignment="1">
      <alignment horizontal="right"/>
    </xf>
    <xf numFmtId="180" fontId="3" fillId="0" borderId="0" xfId="15" applyNumberFormat="1" applyFont="1" applyFill="1" applyBorder="1" applyAlignment="1">
      <alignment horizontal="right"/>
    </xf>
    <xf numFmtId="37" fontId="1" fillId="0" borderId="12" xfId="0" applyNumberFormat="1" applyFont="1" applyBorder="1" applyAlignment="1">
      <alignment horizontal="center"/>
    </xf>
    <xf numFmtId="0" fontId="1" fillId="0" borderId="0" xfId="0" applyFont="1" applyAlignment="1">
      <alignment horizontal="justify"/>
    </xf>
    <xf numFmtId="0" fontId="1" fillId="0" borderId="0" xfId="0" applyFont="1" applyAlignment="1">
      <alignment horizontal="left"/>
    </xf>
    <xf numFmtId="37" fontId="4" fillId="0" borderId="0" xfId="0" applyNumberFormat="1" applyFont="1" applyAlignment="1">
      <alignment horizontal="center"/>
    </xf>
    <xf numFmtId="180" fontId="1" fillId="0" borderId="0" xfId="15" applyNumberFormat="1" applyFont="1" applyAlignment="1">
      <alignment horizontal="center"/>
    </xf>
    <xf numFmtId="0" fontId="1" fillId="0" borderId="13" xfId="0" applyFont="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3" fillId="0" borderId="0" xfId="0" applyFont="1" applyAlignment="1">
      <alignment horizontal="justify"/>
    </xf>
    <xf numFmtId="0" fontId="3" fillId="0" borderId="0" xfId="0" applyNumberFormat="1" applyFont="1" applyFill="1" applyAlignment="1">
      <alignment horizontal="justify" vertical="center" wrapText="1"/>
    </xf>
    <xf numFmtId="0" fontId="3" fillId="0" borderId="0" xfId="0" applyFont="1" applyAlignment="1">
      <alignment horizontal="justify" vertical="top" wrapText="1"/>
    </xf>
    <xf numFmtId="0" fontId="3"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lignment horizontal="left"/>
    </xf>
    <xf numFmtId="0" fontId="3" fillId="0" borderId="0" xfId="0" applyFont="1" applyAlignment="1">
      <alignment horizontal="justify" vertical="center"/>
    </xf>
    <xf numFmtId="0" fontId="3" fillId="0" borderId="0" xfId="0" applyFont="1" applyAlignment="1">
      <alignment horizontal="left"/>
    </xf>
    <xf numFmtId="0" fontId="3" fillId="0" borderId="0" xfId="0" applyFont="1" applyAlignment="1">
      <alignment horizontal="left" wrapText="1"/>
    </xf>
    <xf numFmtId="0" fontId="3" fillId="0" borderId="0" xfId="0" applyFont="1" applyFill="1" applyAlignment="1">
      <alignment horizontal="justify" vertical="center" wrapText="1"/>
    </xf>
    <xf numFmtId="0" fontId="3" fillId="0" borderId="0" xfId="0" applyNumberFormat="1" applyFont="1" applyAlignment="1">
      <alignment horizontal="justify" vertical="justify" wrapText="1"/>
    </xf>
    <xf numFmtId="0" fontId="3" fillId="0" borderId="0" xfId="0" applyFont="1" applyAlignment="1">
      <alignment horizontal="justify" vertical="top"/>
    </xf>
    <xf numFmtId="0" fontId="3" fillId="0" borderId="0" xfId="0" applyFont="1" applyAlignment="1" quotePrefix="1">
      <alignment horizontal="justify" vertical="top"/>
    </xf>
    <xf numFmtId="0" fontId="3" fillId="0" borderId="0" xfId="0" applyFont="1" applyAlignment="1">
      <alignment horizontal="center"/>
    </xf>
    <xf numFmtId="0" fontId="2" fillId="0" borderId="0" xfId="0" applyFont="1" applyAlignment="1">
      <alignment horizontal="left" vertical="top"/>
    </xf>
    <xf numFmtId="0" fontId="3" fillId="0" borderId="0" xfId="0" applyFont="1" applyAlignment="1">
      <alignment horizontal="left" vertical="center" wrapText="1"/>
    </xf>
    <xf numFmtId="0" fontId="3"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2"/>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657225</xdr:colOff>
      <xdr:row>2</xdr:row>
      <xdr:rowOff>114300</xdr:rowOff>
    </xdr:to>
    <xdr:pic>
      <xdr:nvPicPr>
        <xdr:cNvPr id="1" name="Picture 1"/>
        <xdr:cNvPicPr preferRelativeResize="1">
          <a:picLocks noChangeAspect="1"/>
        </xdr:cNvPicPr>
      </xdr:nvPicPr>
      <xdr:blipFill>
        <a:blip r:embed="rId1"/>
        <a:stretch>
          <a:fillRect/>
        </a:stretch>
      </xdr:blipFill>
      <xdr:spPr>
        <a:xfrm>
          <a:off x="28575" y="28575"/>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I54"/>
  <sheetViews>
    <sheetView tabSelected="1" workbookViewId="0" topLeftCell="A1">
      <selection activeCell="A1" sqref="A1"/>
    </sheetView>
  </sheetViews>
  <sheetFormatPr defaultColWidth="9.140625" defaultRowHeight="12.75"/>
  <cols>
    <col min="1" max="1" width="33.00390625" style="1" customWidth="1"/>
    <col min="2" max="2" width="4.28125" style="49" customWidth="1"/>
    <col min="3" max="3" width="12.8515625" style="6" bestFit="1" customWidth="1"/>
    <col min="4" max="4" width="2.28125" style="7" customWidth="1"/>
    <col min="5" max="5" width="14.00390625" style="6" customWidth="1"/>
    <col min="6" max="6" width="2.7109375" style="7" customWidth="1"/>
    <col min="7" max="7" width="15.28125" style="6" bestFit="1" customWidth="1"/>
    <col min="8" max="8" width="2.57421875" style="7" customWidth="1"/>
    <col min="9" max="9" width="15.57421875" style="6" customWidth="1"/>
    <col min="10" max="16384" width="9.140625" style="1" customWidth="1"/>
  </cols>
  <sheetData>
    <row r="1" ht="12.75"/>
    <row r="2" ht="12.75"/>
    <row r="3" ht="12.75"/>
    <row r="4" ht="12.75">
      <c r="A4" s="1" t="s">
        <v>146</v>
      </c>
    </row>
    <row r="6" spans="1:2" ht="12.75">
      <c r="A6" s="44" t="s">
        <v>4</v>
      </c>
      <c r="B6" s="58"/>
    </row>
    <row r="7" ht="12.75">
      <c r="A7" s="1" t="s">
        <v>149</v>
      </c>
    </row>
    <row r="8" ht="12" customHeight="1"/>
    <row r="9" ht="12" customHeight="1"/>
    <row r="10" spans="3:9" ht="12" customHeight="1">
      <c r="C10" s="98" t="s">
        <v>173</v>
      </c>
      <c r="D10" s="98"/>
      <c r="E10" s="98"/>
      <c r="G10" s="98" t="s">
        <v>172</v>
      </c>
      <c r="H10" s="98"/>
      <c r="I10" s="98"/>
    </row>
    <row r="11" spans="3:9" ht="12.75">
      <c r="C11" s="12"/>
      <c r="D11" s="10"/>
      <c r="E11" s="12"/>
      <c r="F11" s="10"/>
      <c r="G11" s="12"/>
      <c r="H11" s="10"/>
      <c r="I11" s="12"/>
    </row>
    <row r="12" spans="3:9" ht="12.75">
      <c r="C12" s="85" t="s">
        <v>119</v>
      </c>
      <c r="D12" s="10"/>
      <c r="E12" s="85" t="s">
        <v>119</v>
      </c>
      <c r="F12" s="10"/>
      <c r="G12" s="85" t="s">
        <v>119</v>
      </c>
      <c r="H12" s="10"/>
      <c r="I12" s="85" t="s">
        <v>119</v>
      </c>
    </row>
    <row r="13" spans="3:9" ht="12.75">
      <c r="C13" s="85" t="s">
        <v>151</v>
      </c>
      <c r="D13" s="10"/>
      <c r="E13" s="85" t="s">
        <v>150</v>
      </c>
      <c r="F13" s="10"/>
      <c r="G13" s="85" t="s">
        <v>151</v>
      </c>
      <c r="H13" s="10"/>
      <c r="I13" s="85" t="s">
        <v>150</v>
      </c>
    </row>
    <row r="14" spans="3:9" s="49" customFormat="1" ht="12.75">
      <c r="C14" s="85" t="s">
        <v>26</v>
      </c>
      <c r="D14" s="10"/>
      <c r="E14" s="85" t="s">
        <v>26</v>
      </c>
      <c r="F14" s="10"/>
      <c r="G14" s="85" t="s">
        <v>26</v>
      </c>
      <c r="H14" s="10"/>
      <c r="I14" s="85" t="s">
        <v>26</v>
      </c>
    </row>
    <row r="15" spans="2:9" s="49" customFormat="1" ht="12.75">
      <c r="B15" s="49" t="s">
        <v>72</v>
      </c>
      <c r="C15" s="85" t="s">
        <v>120</v>
      </c>
      <c r="D15" s="10"/>
      <c r="E15" s="85" t="s">
        <v>120</v>
      </c>
      <c r="F15" s="10"/>
      <c r="G15" s="85" t="s">
        <v>120</v>
      </c>
      <c r="H15" s="10"/>
      <c r="I15" s="85" t="s">
        <v>120</v>
      </c>
    </row>
    <row r="17" spans="1:9" ht="12.75">
      <c r="A17" s="1" t="s">
        <v>5</v>
      </c>
      <c r="B17" s="49">
        <v>8</v>
      </c>
      <c r="C17" s="6">
        <v>29910</v>
      </c>
      <c r="E17" s="6">
        <v>9324</v>
      </c>
      <c r="G17" s="6">
        <v>29910</v>
      </c>
      <c r="I17" s="6">
        <v>9324</v>
      </c>
    </row>
    <row r="19" spans="1:9" ht="12.75">
      <c r="A19" s="1" t="s">
        <v>174</v>
      </c>
      <c r="C19" s="6">
        <v>-24508</v>
      </c>
      <c r="E19" s="6">
        <v>-5112</v>
      </c>
      <c r="G19" s="6">
        <v>-24508</v>
      </c>
      <c r="I19" s="6">
        <v>-5112</v>
      </c>
    </row>
    <row r="20" spans="3:9" ht="12.75">
      <c r="C20" s="8"/>
      <c r="E20" s="8"/>
      <c r="G20" s="8"/>
      <c r="I20" s="8"/>
    </row>
    <row r="21" spans="1:9" ht="12.75">
      <c r="A21" s="1" t="s">
        <v>175</v>
      </c>
      <c r="C21" s="6">
        <f>SUM(C17:C20)</f>
        <v>5402</v>
      </c>
      <c r="E21" s="6">
        <f>SUM(E17:E20)</f>
        <v>4212</v>
      </c>
      <c r="G21" s="6">
        <f>SUM(G17:G20)</f>
        <v>5402</v>
      </c>
      <c r="I21" s="6">
        <f>SUM(I17:I20)</f>
        <v>4212</v>
      </c>
    </row>
    <row r="23" spans="1:9" ht="12.75">
      <c r="A23" s="1" t="s">
        <v>176</v>
      </c>
      <c r="C23" s="7">
        <v>664</v>
      </c>
      <c r="E23" s="7">
        <v>341</v>
      </c>
      <c r="G23" s="7">
        <v>664</v>
      </c>
      <c r="I23" s="7">
        <v>341</v>
      </c>
    </row>
    <row r="24" spans="3:9" ht="12.75">
      <c r="C24" s="7"/>
      <c r="E24" s="7"/>
      <c r="G24" s="7"/>
      <c r="I24" s="7"/>
    </row>
    <row r="25" spans="1:9" ht="12.75">
      <c r="A25" s="1" t="s">
        <v>27</v>
      </c>
      <c r="C25" s="6">
        <v>-886</v>
      </c>
      <c r="E25" s="6">
        <v>-753</v>
      </c>
      <c r="G25" s="6">
        <v>-886</v>
      </c>
      <c r="I25" s="6">
        <v>-753</v>
      </c>
    </row>
    <row r="26" spans="3:9" ht="12.75">
      <c r="C26" s="8"/>
      <c r="E26" s="8"/>
      <c r="G26" s="8"/>
      <c r="I26" s="8"/>
    </row>
    <row r="27" spans="1:9" ht="12.75">
      <c r="A27" s="1" t="s">
        <v>177</v>
      </c>
      <c r="C27" s="6">
        <f>SUM(C21:C26)</f>
        <v>5180</v>
      </c>
      <c r="E27" s="6">
        <f>SUM(E21:E26)</f>
        <v>3800</v>
      </c>
      <c r="G27" s="6">
        <f>SUM(G21:G26)</f>
        <v>5180</v>
      </c>
      <c r="I27" s="6">
        <f>SUM(I21:I26)</f>
        <v>3800</v>
      </c>
    </row>
    <row r="29" spans="1:9" ht="12.75">
      <c r="A29" s="1" t="s">
        <v>85</v>
      </c>
      <c r="C29" s="7">
        <v>-504</v>
      </c>
      <c r="E29" s="7">
        <v>-403</v>
      </c>
      <c r="G29" s="7">
        <v>-504</v>
      </c>
      <c r="I29" s="7">
        <v>-403</v>
      </c>
    </row>
    <row r="30" spans="3:9" ht="12.75">
      <c r="C30" s="8"/>
      <c r="E30" s="8"/>
      <c r="G30" s="8"/>
      <c r="I30" s="8"/>
    </row>
    <row r="31" spans="1:9" ht="12.75">
      <c r="A31" s="1" t="s">
        <v>178</v>
      </c>
      <c r="B31" s="49">
        <v>8</v>
      </c>
      <c r="C31" s="6">
        <f>SUM(C27:C29)</f>
        <v>4676</v>
      </c>
      <c r="E31" s="6">
        <f>SUM(E27:E29)</f>
        <v>3397</v>
      </c>
      <c r="G31" s="6">
        <f>SUM(G27:G29)</f>
        <v>4676</v>
      </c>
      <c r="I31" s="6">
        <f>SUM(I27:I29)</f>
        <v>3397</v>
      </c>
    </row>
    <row r="33" spans="1:9" ht="12.75">
      <c r="A33" s="1" t="s">
        <v>10</v>
      </c>
      <c r="B33" s="49">
        <v>18</v>
      </c>
      <c r="C33" s="7">
        <v>-439</v>
      </c>
      <c r="E33" s="7">
        <v>-982</v>
      </c>
      <c r="G33" s="7">
        <v>-439</v>
      </c>
      <c r="I33" s="7">
        <v>-982</v>
      </c>
    </row>
    <row r="34" spans="3:9" ht="12.75">
      <c r="C34" s="8"/>
      <c r="E34" s="8"/>
      <c r="G34" s="8"/>
      <c r="I34" s="8"/>
    </row>
    <row r="35" spans="1:9" ht="12.75">
      <c r="A35" s="1" t="s">
        <v>179</v>
      </c>
      <c r="C35" s="6">
        <f>SUM(C31:C33)</f>
        <v>4237</v>
      </c>
      <c r="E35" s="6">
        <f>SUM(E31:E33)</f>
        <v>2415</v>
      </c>
      <c r="G35" s="6">
        <f>SUM(G31:G33)</f>
        <v>4237</v>
      </c>
      <c r="I35" s="6">
        <f>SUM(I31:I33)</f>
        <v>2415</v>
      </c>
    </row>
    <row r="37" spans="1:9" ht="12.75">
      <c r="A37" s="1" t="s">
        <v>180</v>
      </c>
      <c r="C37" s="7">
        <v>4</v>
      </c>
      <c r="E37" s="7">
        <v>0</v>
      </c>
      <c r="G37" s="7">
        <v>4</v>
      </c>
      <c r="I37" s="7">
        <v>0</v>
      </c>
    </row>
    <row r="38" spans="3:9" ht="12.75">
      <c r="C38" s="7"/>
      <c r="E38" s="7"/>
      <c r="G38" s="7"/>
      <c r="I38" s="7"/>
    </row>
    <row r="39" spans="1:9" ht="13.5" thickBot="1">
      <c r="A39" s="1" t="s">
        <v>136</v>
      </c>
      <c r="C39" s="9">
        <f>SUM(C35:C37)</f>
        <v>4241</v>
      </c>
      <c r="E39" s="9">
        <f>SUM(E35:E37)</f>
        <v>2415</v>
      </c>
      <c r="G39" s="9">
        <f>SUM(G35:G37)</f>
        <v>4241</v>
      </c>
      <c r="I39" s="9">
        <f>SUM(I35:I37)</f>
        <v>2415</v>
      </c>
    </row>
    <row r="40" ht="13.5" thickTop="1"/>
    <row r="41" ht="12.75">
      <c r="A41" s="1" t="s">
        <v>7</v>
      </c>
    </row>
    <row r="42" spans="1:9" ht="12.75">
      <c r="A42" s="4" t="s">
        <v>8</v>
      </c>
      <c r="B42" s="59">
        <v>26</v>
      </c>
      <c r="C42" s="11">
        <f>Notes!C156</f>
        <v>1.2697604790419161</v>
      </c>
      <c r="E42" s="79">
        <v>0.72</v>
      </c>
      <c r="G42" s="62">
        <f>Notes!D156</f>
        <v>1.2697604790419161</v>
      </c>
      <c r="I42" s="79">
        <v>0.72</v>
      </c>
    </row>
    <row r="44" spans="1:9" ht="13.5" thickBot="1">
      <c r="A44" s="4" t="s">
        <v>9</v>
      </c>
      <c r="B44" s="59"/>
      <c r="C44" s="61">
        <f>Notes!C158</f>
        <v>1.2697604790419161</v>
      </c>
      <c r="E44" s="61">
        <v>0.72</v>
      </c>
      <c r="G44" s="61">
        <f>Notes!D158</f>
        <v>1.2697604790419161</v>
      </c>
      <c r="I44" s="61">
        <v>0.72</v>
      </c>
    </row>
    <row r="45" ht="13.5" thickTop="1"/>
    <row r="48" ht="12.75">
      <c r="A48" s="1" t="s">
        <v>147</v>
      </c>
    </row>
    <row r="49" ht="6.75" customHeight="1"/>
    <row r="50" spans="1:9" ht="30" customHeight="1">
      <c r="A50" s="96" t="s">
        <v>159</v>
      </c>
      <c r="B50" s="96"/>
      <c r="C50" s="96"/>
      <c r="D50" s="96"/>
      <c r="E50" s="96"/>
      <c r="F50" s="96"/>
      <c r="G50" s="96"/>
      <c r="H50" s="96"/>
      <c r="I50" s="96"/>
    </row>
    <row r="52" spans="1:9" ht="12.75">
      <c r="A52" s="97"/>
      <c r="B52" s="97"/>
      <c r="C52" s="97"/>
      <c r="D52" s="97"/>
      <c r="E52" s="97"/>
      <c r="F52" s="97"/>
      <c r="G52" s="97"/>
      <c r="H52" s="97"/>
      <c r="I52" s="97"/>
    </row>
    <row r="54" ht="12.75">
      <c r="C54" s="1"/>
    </row>
  </sheetData>
  <mergeCells count="4">
    <mergeCell ref="A50:I50"/>
    <mergeCell ref="A52:I52"/>
    <mergeCell ref="C10:E10"/>
    <mergeCell ref="G10:I10"/>
  </mergeCells>
  <printOptions/>
  <pageMargins left="0.6" right="0.6" top="0.5" bottom="0.5" header="0.5" footer="0.5"/>
  <pageSetup fitToHeight="1" fitToWidth="1" horizontalDpi="600" verticalDpi="600" orientation="portrait"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H66"/>
  <sheetViews>
    <sheetView workbookViewId="0" topLeftCell="A1">
      <selection activeCell="A1" sqref="A1"/>
    </sheetView>
  </sheetViews>
  <sheetFormatPr defaultColWidth="9.140625" defaultRowHeight="12.75"/>
  <cols>
    <col min="1" max="1" width="25.57421875" style="1" customWidth="1"/>
    <col min="2" max="2" width="9.140625" style="1" customWidth="1"/>
    <col min="3" max="3" width="4.7109375" style="49" bestFit="1" customWidth="1"/>
    <col min="4" max="4" width="12.00390625" style="13" bestFit="1" customWidth="1"/>
    <col min="5" max="5" width="1.7109375" style="1" customWidth="1"/>
    <col min="6" max="6" width="10.8515625" style="6" bestFit="1" customWidth="1"/>
    <col min="7" max="16384" width="9.140625" style="1" customWidth="1"/>
  </cols>
  <sheetData>
    <row r="1" ht="12.75"/>
    <row r="2" ht="12.75"/>
    <row r="3" ht="12.75"/>
    <row r="4" ht="12.75">
      <c r="A4" s="1" t="s">
        <v>146</v>
      </c>
    </row>
    <row r="6" ht="12.75">
      <c r="A6" s="44" t="s">
        <v>11</v>
      </c>
    </row>
    <row r="7" ht="12.75">
      <c r="A7" s="1" t="s">
        <v>152</v>
      </c>
    </row>
    <row r="9" spans="4:6" ht="12.75">
      <c r="D9" s="84" t="s">
        <v>123</v>
      </c>
      <c r="F9" s="85" t="s">
        <v>123</v>
      </c>
    </row>
    <row r="10" spans="4:6" ht="12.75">
      <c r="D10" s="84" t="s">
        <v>127</v>
      </c>
      <c r="F10" s="85" t="s">
        <v>125</v>
      </c>
    </row>
    <row r="11" spans="4:6" ht="12.75">
      <c r="D11" s="84" t="s">
        <v>126</v>
      </c>
      <c r="E11" s="49"/>
      <c r="F11" s="85" t="s">
        <v>124</v>
      </c>
    </row>
    <row r="12" spans="4:6" ht="12.75">
      <c r="D12" s="84" t="s">
        <v>151</v>
      </c>
      <c r="E12" s="49"/>
      <c r="F12" s="85" t="s">
        <v>142</v>
      </c>
    </row>
    <row r="13" spans="4:6" ht="12.75">
      <c r="D13" s="84" t="s">
        <v>26</v>
      </c>
      <c r="E13" s="49"/>
      <c r="F13" s="85" t="s">
        <v>26</v>
      </c>
    </row>
    <row r="14" spans="3:6" ht="12.75">
      <c r="C14" s="49" t="s">
        <v>72</v>
      </c>
      <c r="D14" s="84" t="s">
        <v>120</v>
      </c>
      <c r="F14" s="85" t="s">
        <v>121</v>
      </c>
    </row>
    <row r="15" ht="12.75">
      <c r="A15" s="44" t="s">
        <v>12</v>
      </c>
    </row>
    <row r="16" spans="1:6" ht="12.75">
      <c r="A16" s="1" t="s">
        <v>68</v>
      </c>
      <c r="D16" s="18">
        <v>79579</v>
      </c>
      <c r="E16" s="2"/>
      <c r="F16" s="7">
        <v>67424</v>
      </c>
    </row>
    <row r="17" spans="1:6" ht="12.75">
      <c r="A17" s="1" t="s">
        <v>28</v>
      </c>
      <c r="D17" s="18">
        <v>2402</v>
      </c>
      <c r="F17" s="7">
        <v>2402</v>
      </c>
    </row>
    <row r="18" spans="1:6" ht="12.75">
      <c r="A18" s="1" t="s">
        <v>75</v>
      </c>
      <c r="D18" s="18">
        <v>1421</v>
      </c>
      <c r="F18" s="7">
        <v>2198</v>
      </c>
    </row>
    <row r="19" spans="4:6" ht="13.5" thickBot="1">
      <c r="D19" s="47">
        <f>SUM(D16:D18)</f>
        <v>83402</v>
      </c>
      <c r="F19" s="47">
        <f>SUM(F16:F18)</f>
        <v>72024</v>
      </c>
    </row>
    <row r="20" ht="13.5" thickTop="1">
      <c r="D20" s="18"/>
    </row>
    <row r="21" ht="12.75">
      <c r="A21" s="44" t="s">
        <v>13</v>
      </c>
    </row>
    <row r="22" spans="1:6" ht="12.75">
      <c r="A22" s="1" t="s">
        <v>14</v>
      </c>
      <c r="D22" s="13">
        <v>25032</v>
      </c>
      <c r="F22" s="6">
        <v>31443</v>
      </c>
    </row>
    <row r="23" spans="1:6" ht="12.75">
      <c r="A23" s="1" t="s">
        <v>75</v>
      </c>
      <c r="D23" s="13">
        <v>20179</v>
      </c>
      <c r="F23" s="6">
        <v>15601</v>
      </c>
    </row>
    <row r="24" spans="1:6" ht="12.75">
      <c r="A24" s="1" t="s">
        <v>187</v>
      </c>
      <c r="D24" s="13">
        <v>5722</v>
      </c>
      <c r="F24" s="6">
        <v>4421</v>
      </c>
    </row>
    <row r="25" spans="1:6" ht="12.75">
      <c r="A25" s="1" t="s">
        <v>76</v>
      </c>
      <c r="D25" s="13">
        <v>33291</v>
      </c>
      <c r="F25" s="6">
        <v>30707</v>
      </c>
    </row>
    <row r="26" spans="1:6" ht="12.75">
      <c r="A26" s="1" t="s">
        <v>89</v>
      </c>
      <c r="D26" s="13">
        <v>117</v>
      </c>
      <c r="F26" s="6">
        <v>102</v>
      </c>
    </row>
    <row r="27" spans="1:6" ht="12.75">
      <c r="A27" s="1" t="s">
        <v>188</v>
      </c>
      <c r="D27" s="13">
        <v>5530</v>
      </c>
      <c r="F27" s="6">
        <v>12288</v>
      </c>
    </row>
    <row r="28" spans="4:6" ht="12.75">
      <c r="D28" s="16">
        <f>SUM(D22:D27)</f>
        <v>89871</v>
      </c>
      <c r="F28" s="48">
        <f>SUM(F22:F27)</f>
        <v>94562</v>
      </c>
    </row>
    <row r="31" ht="12.75">
      <c r="A31" s="44" t="s">
        <v>15</v>
      </c>
    </row>
    <row r="32" spans="1:6" ht="12.75">
      <c r="A32" s="1" t="s">
        <v>29</v>
      </c>
      <c r="D32" s="13">
        <v>3269</v>
      </c>
      <c r="F32" s="6">
        <v>4364</v>
      </c>
    </row>
    <row r="33" spans="1:6" ht="12.75">
      <c r="A33" s="1" t="s">
        <v>30</v>
      </c>
      <c r="D33" s="13">
        <v>15916</v>
      </c>
      <c r="F33" s="6">
        <v>11526</v>
      </c>
    </row>
    <row r="34" spans="1:6" ht="12.75">
      <c r="A34" s="1" t="s">
        <v>49</v>
      </c>
      <c r="D34" s="13">
        <v>234</v>
      </c>
      <c r="F34" s="6">
        <v>164</v>
      </c>
    </row>
    <row r="35" spans="1:6" ht="12.75">
      <c r="A35" s="1" t="s">
        <v>67</v>
      </c>
      <c r="C35" s="49">
        <v>22</v>
      </c>
      <c r="D35" s="13">
        <v>26043</v>
      </c>
      <c r="F35" s="6">
        <v>25931</v>
      </c>
    </row>
    <row r="36" spans="1:6" ht="12.75">
      <c r="A36" s="1" t="s">
        <v>50</v>
      </c>
      <c r="D36" s="13">
        <v>852</v>
      </c>
      <c r="F36" s="6">
        <v>96</v>
      </c>
    </row>
    <row r="38" spans="4:6" ht="12.75">
      <c r="D38" s="16">
        <f>SUM(D32:D37)</f>
        <v>46314</v>
      </c>
      <c r="F38" s="16">
        <f>SUM(F32:F37)</f>
        <v>42081</v>
      </c>
    </row>
    <row r="39" spans="4:6" ht="12.75">
      <c r="D39" s="45"/>
      <c r="F39" s="46"/>
    </row>
    <row r="40" spans="1:6" ht="12.75">
      <c r="A40" s="44" t="s">
        <v>16</v>
      </c>
      <c r="D40" s="16">
        <f>D28-D38</f>
        <v>43557</v>
      </c>
      <c r="F40" s="48">
        <f>F28-F38</f>
        <v>52481</v>
      </c>
    </row>
    <row r="42" ht="12.75">
      <c r="A42" s="44" t="s">
        <v>17</v>
      </c>
    </row>
    <row r="43" spans="1:6" ht="12.75">
      <c r="A43" s="1" t="s">
        <v>69</v>
      </c>
      <c r="D43" s="13">
        <v>11282</v>
      </c>
      <c r="F43" s="6">
        <v>11752</v>
      </c>
    </row>
    <row r="44" spans="1:6" ht="12.75">
      <c r="A44" s="1" t="s">
        <v>67</v>
      </c>
      <c r="C44" s="49">
        <v>22</v>
      </c>
      <c r="D44" s="13">
        <v>7457</v>
      </c>
      <c r="F44" s="6">
        <v>9017</v>
      </c>
    </row>
    <row r="45" spans="1:6" ht="12.75">
      <c r="A45" s="1" t="s">
        <v>49</v>
      </c>
      <c r="D45" s="13">
        <v>642</v>
      </c>
      <c r="F45" s="6">
        <v>383</v>
      </c>
    </row>
    <row r="46" spans="4:6" ht="12.75">
      <c r="D46" s="16">
        <f>SUM(D43:D45)</f>
        <v>19381</v>
      </c>
      <c r="F46" s="16">
        <f>SUM(F43:F45)</f>
        <v>21152</v>
      </c>
    </row>
    <row r="48" spans="1:6" ht="12.75">
      <c r="A48" s="1" t="s">
        <v>6</v>
      </c>
      <c r="D48" s="13">
        <v>36</v>
      </c>
      <c r="F48" s="6">
        <v>40</v>
      </c>
    </row>
    <row r="49" spans="1:6" ht="13.5" thickBot="1">
      <c r="A49" s="44" t="s">
        <v>108</v>
      </c>
      <c r="D49" s="9">
        <f>+D19+D40-D46-D48</f>
        <v>107542</v>
      </c>
      <c r="F49" s="9">
        <f>+F19+F40-F46-F48</f>
        <v>103313</v>
      </c>
    </row>
    <row r="50" spans="1:6" ht="13.5" thickTop="1">
      <c r="A50" s="44"/>
      <c r="D50" s="7"/>
      <c r="F50" s="7"/>
    </row>
    <row r="51" ht="12.75">
      <c r="A51" s="44" t="s">
        <v>70</v>
      </c>
    </row>
    <row r="53" spans="1:6" ht="12.75">
      <c r="A53" s="1" t="s">
        <v>18</v>
      </c>
      <c r="D53" s="13">
        <v>66800</v>
      </c>
      <c r="F53" s="6">
        <v>66800</v>
      </c>
    </row>
    <row r="54" spans="1:6" ht="12.75">
      <c r="A54" s="1" t="s">
        <v>51</v>
      </c>
      <c r="D54" s="13">
        <v>9851</v>
      </c>
      <c r="F54" s="6">
        <v>9851</v>
      </c>
    </row>
    <row r="55" spans="1:6" ht="12.75">
      <c r="A55" s="1" t="s">
        <v>77</v>
      </c>
      <c r="D55" s="13">
        <v>-48</v>
      </c>
      <c r="F55" s="6">
        <v>-36</v>
      </c>
    </row>
    <row r="56" spans="1:6" ht="12.75">
      <c r="A56" s="1" t="s">
        <v>84</v>
      </c>
      <c r="D56" s="13">
        <v>30939</v>
      </c>
      <c r="F56" s="6">
        <v>26698</v>
      </c>
    </row>
    <row r="57" spans="1:6" ht="12.75">
      <c r="A57" s="44" t="s">
        <v>71</v>
      </c>
      <c r="D57" s="16">
        <f>SUM(D53:D56)</f>
        <v>107542</v>
      </c>
      <c r="F57" s="48">
        <f>SUM(F53:F56)</f>
        <v>103313</v>
      </c>
    </row>
    <row r="60" spans="1:6" ht="13.5" thickBot="1">
      <c r="A60" s="1" t="s">
        <v>105</v>
      </c>
      <c r="D60" s="65">
        <f>(D57-D17)/(D53*5)</f>
        <v>0.31479041916167666</v>
      </c>
      <c r="F60" s="65">
        <f>(F57-F17)/(F53*5)</f>
        <v>0.3021287425149701</v>
      </c>
    </row>
    <row r="61" ht="13.5" thickTop="1"/>
    <row r="62" spans="2:8" ht="12.75">
      <c r="B62" s="6"/>
      <c r="C62" s="10"/>
      <c r="D62" s="6"/>
      <c r="E62" s="7"/>
      <c r="G62" s="7"/>
      <c r="H62" s="6"/>
    </row>
    <row r="63" spans="1:8" ht="12.75">
      <c r="A63" s="1" t="s">
        <v>147</v>
      </c>
      <c r="B63" s="6"/>
      <c r="C63" s="10"/>
      <c r="D63" s="6"/>
      <c r="E63" s="7"/>
      <c r="G63" s="7"/>
      <c r="H63" s="6"/>
    </row>
    <row r="64" spans="1:8" ht="40.5" customHeight="1">
      <c r="A64" s="96" t="s">
        <v>160</v>
      </c>
      <c r="B64" s="96"/>
      <c r="C64" s="96"/>
      <c r="D64" s="96"/>
      <c r="E64" s="96"/>
      <c r="F64" s="96"/>
      <c r="G64" s="96"/>
      <c r="H64" s="96"/>
    </row>
    <row r="66" spans="1:8" ht="12.75">
      <c r="A66" s="97"/>
      <c r="B66" s="97"/>
      <c r="C66" s="97"/>
      <c r="D66" s="97"/>
      <c r="E66" s="97"/>
      <c r="F66" s="97"/>
      <c r="G66" s="97"/>
      <c r="H66" s="97"/>
    </row>
  </sheetData>
  <mergeCells count="2">
    <mergeCell ref="A64:H64"/>
    <mergeCell ref="A66:H66"/>
  </mergeCells>
  <printOptions/>
  <pageMargins left="0.75" right="0.75" top="0.5" bottom="0.5" header="0.5" footer="0.5"/>
  <pageSetup fitToHeight="1" fitToWidth="1" horizontalDpi="600" verticalDpi="600" orientation="portrait"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I40"/>
  <sheetViews>
    <sheetView workbookViewId="0" topLeftCell="A1">
      <selection activeCell="A1" sqref="A1"/>
    </sheetView>
  </sheetViews>
  <sheetFormatPr defaultColWidth="9.140625" defaultRowHeight="12.75"/>
  <cols>
    <col min="1" max="1" width="61.421875" style="1" bestFit="1" customWidth="1"/>
    <col min="2" max="2" width="3.57421875" style="1" customWidth="1"/>
    <col min="3" max="3" width="11.57421875" style="13" bestFit="1" customWidth="1"/>
    <col min="4" max="4" width="12.7109375" style="1" bestFit="1" customWidth="1"/>
    <col min="5" max="16384" width="9.140625" style="1" customWidth="1"/>
  </cols>
  <sheetData>
    <row r="1" ht="12.75"/>
    <row r="2" ht="12.75"/>
    <row r="3" ht="12.75"/>
    <row r="4" ht="12.75">
      <c r="A4" s="1" t="s">
        <v>146</v>
      </c>
    </row>
    <row r="5" ht="12.75">
      <c r="A5" s="13"/>
    </row>
    <row r="6" ht="12.75">
      <c r="A6" s="44" t="s">
        <v>79</v>
      </c>
    </row>
    <row r="7" ht="12.75">
      <c r="A7" s="1" t="s">
        <v>149</v>
      </c>
    </row>
    <row r="9" spans="3:4" ht="12.75">
      <c r="C9" s="14"/>
      <c r="D9" s="49"/>
    </row>
    <row r="10" spans="3:4" ht="12.75">
      <c r="C10" s="99" t="s">
        <v>122</v>
      </c>
      <c r="D10" s="99"/>
    </row>
    <row r="11" spans="3:4" ht="12.75">
      <c r="C11" s="86" t="s">
        <v>151</v>
      </c>
      <c r="D11" s="86" t="s">
        <v>150</v>
      </c>
    </row>
    <row r="12" spans="3:4" ht="12.75">
      <c r="C12" s="84" t="s">
        <v>26</v>
      </c>
      <c r="D12" s="84" t="s">
        <v>26</v>
      </c>
    </row>
    <row r="13" spans="3:4" ht="12.75">
      <c r="C13" s="85" t="s">
        <v>120</v>
      </c>
      <c r="D13" s="85" t="s">
        <v>120</v>
      </c>
    </row>
    <row r="14" spans="3:4" ht="12.75">
      <c r="C14" s="12"/>
      <c r="D14" s="12"/>
    </row>
    <row r="15" spans="1:4" ht="12.75">
      <c r="A15" s="1" t="s">
        <v>181</v>
      </c>
      <c r="C15" s="13">
        <v>-2897</v>
      </c>
      <c r="D15" s="13">
        <v>-7146</v>
      </c>
    </row>
    <row r="16" ht="12.75">
      <c r="D16" s="13"/>
    </row>
    <row r="17" spans="1:4" ht="12.75">
      <c r="A17" s="1" t="s">
        <v>148</v>
      </c>
      <c r="C17" s="13">
        <v>-1771</v>
      </c>
      <c r="D17" s="13">
        <v>2617</v>
      </c>
    </row>
    <row r="18" ht="12.75">
      <c r="D18" s="13"/>
    </row>
    <row r="19" spans="1:4" ht="12.75">
      <c r="A19" s="1" t="s">
        <v>171</v>
      </c>
      <c r="C19" s="13">
        <v>-2317</v>
      </c>
      <c r="D19" s="13">
        <v>7355</v>
      </c>
    </row>
    <row r="20" spans="3:4" ht="12.75">
      <c r="C20" s="15"/>
      <c r="D20" s="15"/>
    </row>
    <row r="21" spans="1:4" ht="12.75">
      <c r="A21" s="1" t="s">
        <v>182</v>
      </c>
      <c r="C21" s="13">
        <f>SUM(C15:C20)</f>
        <v>-6985</v>
      </c>
      <c r="D21" s="13">
        <f>SUM(D15:D20)</f>
        <v>2826</v>
      </c>
    </row>
    <row r="22" ht="12.75">
      <c r="D22" s="13"/>
    </row>
    <row r="23" spans="1:4" ht="12.75">
      <c r="A23" s="1" t="s">
        <v>137</v>
      </c>
      <c r="C23" s="13">
        <v>11397</v>
      </c>
      <c r="D23" s="13">
        <v>8199</v>
      </c>
    </row>
    <row r="24" ht="12.75">
      <c r="D24" s="13"/>
    </row>
    <row r="25" spans="1:4" ht="13.5" thickBot="1">
      <c r="A25" s="1" t="s">
        <v>78</v>
      </c>
      <c r="C25" s="17">
        <f>SUM(C21:C23)</f>
        <v>4412</v>
      </c>
      <c r="D25" s="17">
        <f>SUM(D21:D23)</f>
        <v>11025</v>
      </c>
    </row>
    <row r="26" ht="13.5" thickTop="1"/>
    <row r="28" ht="12.75">
      <c r="A28" s="1" t="s">
        <v>140</v>
      </c>
    </row>
    <row r="30" spans="1:4" ht="12.75">
      <c r="A30" s="1" t="s">
        <v>104</v>
      </c>
      <c r="C30" s="13">
        <v>2005</v>
      </c>
      <c r="D30" s="13">
        <v>2599</v>
      </c>
    </row>
    <row r="31" spans="1:4" ht="12.75">
      <c r="A31" s="1" t="s">
        <v>74</v>
      </c>
      <c r="C31" s="15">
        <v>3525</v>
      </c>
      <c r="D31" s="15">
        <v>8448</v>
      </c>
    </row>
    <row r="32" spans="3:4" ht="12.75">
      <c r="C32" s="18">
        <f>SUM(C30:C31)</f>
        <v>5530</v>
      </c>
      <c r="D32" s="18">
        <f>SUM(D30:D31)</f>
        <v>11047</v>
      </c>
    </row>
    <row r="33" spans="1:4" ht="12.75">
      <c r="A33" s="1" t="s">
        <v>109</v>
      </c>
      <c r="C33" s="18">
        <v>-1118</v>
      </c>
      <c r="D33" s="13">
        <v>-22</v>
      </c>
    </row>
    <row r="34" spans="1:4" ht="13.5" thickBot="1">
      <c r="A34" s="1" t="s">
        <v>118</v>
      </c>
      <c r="C34" s="17">
        <f>SUM(C32:C33)</f>
        <v>4412</v>
      </c>
      <c r="D34" s="17">
        <f>SUM(D32:D33)</f>
        <v>11025</v>
      </c>
    </row>
    <row r="35" ht="13.5" thickTop="1">
      <c r="C35" s="18"/>
    </row>
    <row r="37" ht="12.75">
      <c r="A37" s="1" t="s">
        <v>147</v>
      </c>
    </row>
    <row r="38" spans="1:8" ht="39" customHeight="1">
      <c r="A38" s="96" t="s">
        <v>161</v>
      </c>
      <c r="B38" s="96"/>
      <c r="C38" s="96"/>
      <c r="D38" s="96"/>
      <c r="E38" s="41"/>
      <c r="F38" s="41"/>
      <c r="G38" s="41"/>
      <c r="H38" s="41"/>
    </row>
    <row r="40" spans="1:9" ht="12.75">
      <c r="A40" s="97"/>
      <c r="B40" s="97"/>
      <c r="C40" s="97"/>
      <c r="D40" s="97"/>
      <c r="E40" s="41"/>
      <c r="F40" s="41"/>
      <c r="G40" s="41"/>
      <c r="H40" s="41"/>
      <c r="I40" s="41"/>
    </row>
  </sheetData>
  <mergeCells count="3">
    <mergeCell ref="A38:D38"/>
    <mergeCell ref="A40:D40"/>
    <mergeCell ref="C10:D10"/>
  </mergeCells>
  <printOptions/>
  <pageMargins left="0.75" right="0.75" top="0.5" bottom="0.5"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I49"/>
  <sheetViews>
    <sheetView workbookViewId="0" topLeftCell="A1">
      <selection activeCell="A1" sqref="A1"/>
    </sheetView>
  </sheetViews>
  <sheetFormatPr defaultColWidth="9.140625" defaultRowHeight="12.75"/>
  <cols>
    <col min="1" max="1" width="42.421875" style="1" customWidth="1"/>
    <col min="2" max="2" width="4.7109375" style="49" bestFit="1" customWidth="1"/>
    <col min="3" max="3" width="11.00390625" style="13" bestFit="1" customWidth="1"/>
    <col min="4" max="4" width="11.00390625" style="18" bestFit="1" customWidth="1"/>
    <col min="5" max="5" width="11.00390625" style="1" bestFit="1" customWidth="1"/>
    <col min="6" max="6" width="11.00390625" style="6" bestFit="1" customWidth="1"/>
    <col min="7" max="7" width="0.5625" style="2" customWidth="1"/>
    <col min="8" max="8" width="12.28125" style="13" bestFit="1" customWidth="1"/>
    <col min="9" max="16384" width="9.140625" style="1" customWidth="1"/>
  </cols>
  <sheetData>
    <row r="1" ht="12.75"/>
    <row r="2" ht="12.75"/>
    <row r="3" ht="12.75"/>
    <row r="4" spans="1:2" ht="12.75">
      <c r="A4" s="1" t="s">
        <v>146</v>
      </c>
      <c r="B4" s="14"/>
    </row>
    <row r="6" spans="1:2" ht="12.75">
      <c r="A6" s="44" t="s">
        <v>90</v>
      </c>
      <c r="B6" s="58"/>
    </row>
    <row r="7" ht="12.75">
      <c r="A7" s="1" t="s">
        <v>149</v>
      </c>
    </row>
    <row r="10" spans="3:8" ht="12.75">
      <c r="C10" s="18"/>
      <c r="E10" s="36"/>
      <c r="G10" s="35"/>
      <c r="H10" s="35"/>
    </row>
    <row r="11" spans="3:8" ht="12.75">
      <c r="C11" s="100" t="s">
        <v>19</v>
      </c>
      <c r="D11" s="101"/>
      <c r="E11" s="102"/>
      <c r="F11" s="95" t="s">
        <v>20</v>
      </c>
      <c r="G11" s="5"/>
      <c r="H11" s="38" t="s">
        <v>23</v>
      </c>
    </row>
    <row r="12" spans="3:8" ht="12.75">
      <c r="C12" s="53" t="s">
        <v>52</v>
      </c>
      <c r="D12" s="54" t="s">
        <v>52</v>
      </c>
      <c r="E12" s="56" t="s">
        <v>80</v>
      </c>
      <c r="F12" s="57" t="s">
        <v>21</v>
      </c>
      <c r="G12" s="5"/>
      <c r="H12" s="39" t="s">
        <v>24</v>
      </c>
    </row>
    <row r="13" spans="3:8" ht="12.75">
      <c r="C13" s="37" t="s">
        <v>73</v>
      </c>
      <c r="D13" s="34" t="s">
        <v>53</v>
      </c>
      <c r="E13" s="5" t="s">
        <v>82</v>
      </c>
      <c r="F13" s="43" t="s">
        <v>22</v>
      </c>
      <c r="G13" s="5"/>
      <c r="H13" s="39" t="s">
        <v>25</v>
      </c>
    </row>
    <row r="14" spans="3:8" ht="12.75">
      <c r="C14" s="55"/>
      <c r="D14" s="3"/>
      <c r="E14" s="52" t="s">
        <v>81</v>
      </c>
      <c r="F14" s="60"/>
      <c r="G14" s="5"/>
      <c r="H14" s="40"/>
    </row>
    <row r="15" spans="3:8" ht="12.75">
      <c r="C15" s="34" t="s">
        <v>26</v>
      </c>
      <c r="D15" s="34" t="s">
        <v>26</v>
      </c>
      <c r="E15" s="5" t="s">
        <v>26</v>
      </c>
      <c r="F15" s="10" t="s">
        <v>26</v>
      </c>
      <c r="G15" s="5"/>
      <c r="H15" s="34" t="s">
        <v>26</v>
      </c>
    </row>
    <row r="16" spans="3:8" ht="12" customHeight="1">
      <c r="C16" s="14" t="s">
        <v>120</v>
      </c>
      <c r="D16" s="14" t="s">
        <v>120</v>
      </c>
      <c r="E16" s="14" t="s">
        <v>120</v>
      </c>
      <c r="F16" s="14" t="s">
        <v>120</v>
      </c>
      <c r="H16" s="14" t="s">
        <v>120</v>
      </c>
    </row>
    <row r="17" spans="3:8" ht="12" customHeight="1">
      <c r="C17" s="14"/>
      <c r="D17" s="14"/>
      <c r="E17" s="14"/>
      <c r="F17" s="14"/>
      <c r="H17" s="14"/>
    </row>
    <row r="18" spans="1:8" ht="12" customHeight="1">
      <c r="A18" s="44" t="s">
        <v>153</v>
      </c>
      <c r="C18" s="14"/>
      <c r="D18" s="14"/>
      <c r="E18" s="14"/>
      <c r="F18" s="14"/>
      <c r="H18" s="14"/>
    </row>
    <row r="19" spans="1:8" ht="12" customHeight="1">
      <c r="A19" s="44"/>
      <c r="C19" s="14"/>
      <c r="D19" s="14"/>
      <c r="E19" s="14"/>
      <c r="F19" s="14"/>
      <c r="H19" s="14"/>
    </row>
    <row r="20" spans="1:8" ht="12" customHeight="1">
      <c r="A20" s="44" t="s">
        <v>111</v>
      </c>
      <c r="C20" s="13">
        <v>66800</v>
      </c>
      <c r="D20" s="18">
        <v>9851</v>
      </c>
      <c r="E20" s="1">
        <v>48</v>
      </c>
      <c r="F20" s="6">
        <v>16725</v>
      </c>
      <c r="H20" s="13">
        <f>SUM(C20:G20)</f>
        <v>93424</v>
      </c>
    </row>
    <row r="21" ht="12" customHeight="1"/>
    <row r="22" spans="1:8" ht="12" customHeight="1">
      <c r="A22" s="1" t="s">
        <v>136</v>
      </c>
      <c r="C22" s="34" t="s">
        <v>91</v>
      </c>
      <c r="D22" s="34" t="s">
        <v>91</v>
      </c>
      <c r="E22" s="34" t="s">
        <v>91</v>
      </c>
      <c r="F22" s="6">
        <v>2415</v>
      </c>
      <c r="H22" s="18">
        <f>SUM(C22:F22)</f>
        <v>2415</v>
      </c>
    </row>
    <row r="23" ht="12" customHeight="1"/>
    <row r="24" spans="1:8" ht="12" customHeight="1">
      <c r="A24" s="63" t="s">
        <v>101</v>
      </c>
      <c r="H24" s="18"/>
    </row>
    <row r="25" spans="1:8" ht="12" customHeight="1">
      <c r="A25" s="50" t="s">
        <v>83</v>
      </c>
      <c r="H25" s="18"/>
    </row>
    <row r="26" spans="1:8" ht="12" customHeight="1">
      <c r="A26" s="1" t="s">
        <v>106</v>
      </c>
      <c r="C26" s="34" t="s">
        <v>91</v>
      </c>
      <c r="D26" s="34" t="s">
        <v>91</v>
      </c>
      <c r="E26" s="51">
        <v>-15</v>
      </c>
      <c r="F26" s="34" t="s">
        <v>91</v>
      </c>
      <c r="H26" s="18">
        <f>SUM(C26:F26)</f>
        <v>-15</v>
      </c>
    </row>
    <row r="27" spans="3:8" ht="12" customHeight="1">
      <c r="C27" s="34"/>
      <c r="D27" s="34"/>
      <c r="E27" s="51"/>
      <c r="F27" s="34"/>
      <c r="H27" s="18"/>
    </row>
    <row r="28" spans="1:8" ht="12" customHeight="1" thickBot="1">
      <c r="A28" s="44" t="s">
        <v>154</v>
      </c>
      <c r="C28" s="80">
        <f aca="true" t="shared" si="0" ref="C28:H28">SUM(C20:C26)</f>
        <v>66800</v>
      </c>
      <c r="D28" s="80">
        <f t="shared" si="0"/>
        <v>9851</v>
      </c>
      <c r="E28" s="80">
        <f t="shared" si="0"/>
        <v>33</v>
      </c>
      <c r="F28" s="80">
        <f t="shared" si="0"/>
        <v>19140</v>
      </c>
      <c r="G28" s="80">
        <f t="shared" si="0"/>
        <v>0</v>
      </c>
      <c r="H28" s="80">
        <f t="shared" si="0"/>
        <v>95824</v>
      </c>
    </row>
    <row r="29" ht="12" customHeight="1" thickTop="1"/>
    <row r="30" ht="12" customHeight="1">
      <c r="A30" s="44" t="s">
        <v>155</v>
      </c>
    </row>
    <row r="31" ht="12" customHeight="1">
      <c r="A31" s="44"/>
    </row>
    <row r="32" spans="1:8" ht="12" customHeight="1">
      <c r="A32" s="44" t="s">
        <v>156</v>
      </c>
      <c r="C32" s="13">
        <v>66800</v>
      </c>
      <c r="D32" s="18">
        <v>9851</v>
      </c>
      <c r="E32" s="13">
        <v>-36</v>
      </c>
      <c r="F32" s="6">
        <v>26698</v>
      </c>
      <c r="H32" s="18">
        <f>SUM(C32:F32)</f>
        <v>103313</v>
      </c>
    </row>
    <row r="33" ht="12" customHeight="1"/>
    <row r="34" ht="3" customHeight="1"/>
    <row r="35" spans="1:8" ht="12.75">
      <c r="A35" s="1" t="s">
        <v>136</v>
      </c>
      <c r="C35" s="34" t="s">
        <v>91</v>
      </c>
      <c r="D35" s="34" t="s">
        <v>91</v>
      </c>
      <c r="E35" s="34" t="s">
        <v>91</v>
      </c>
      <c r="F35" s="6">
        <v>4241</v>
      </c>
      <c r="H35" s="18">
        <f>SUM(C35:F35)</f>
        <v>4241</v>
      </c>
    </row>
    <row r="36" ht="12" customHeight="1"/>
    <row r="37" spans="1:8" ht="12.75">
      <c r="A37" s="63" t="s">
        <v>117</v>
      </c>
      <c r="H37" s="18"/>
    </row>
    <row r="38" spans="1:8" ht="12.75">
      <c r="A38" s="50" t="s">
        <v>83</v>
      </c>
      <c r="H38" s="18"/>
    </row>
    <row r="39" spans="1:8" ht="12.75">
      <c r="A39" s="1" t="s">
        <v>106</v>
      </c>
      <c r="C39" s="34" t="s">
        <v>91</v>
      </c>
      <c r="D39" s="34" t="s">
        <v>91</v>
      </c>
      <c r="E39" s="51">
        <v>-12</v>
      </c>
      <c r="F39" s="34" t="s">
        <v>91</v>
      </c>
      <c r="H39" s="18">
        <f>SUM(C39:F39)</f>
        <v>-12</v>
      </c>
    </row>
    <row r="40" spans="3:8" ht="12.75">
      <c r="C40" s="34"/>
      <c r="D40" s="34"/>
      <c r="E40" s="51"/>
      <c r="F40" s="34"/>
      <c r="H40" s="18"/>
    </row>
    <row r="41" spans="1:8" ht="13.5" thickBot="1">
      <c r="A41" s="44" t="s">
        <v>157</v>
      </c>
      <c r="C41" s="9">
        <f aca="true" t="shared" si="1" ref="C41:H41">SUM(C32:C40)</f>
        <v>66800</v>
      </c>
      <c r="D41" s="9">
        <f t="shared" si="1"/>
        <v>9851</v>
      </c>
      <c r="E41" s="9">
        <f t="shared" si="1"/>
        <v>-48</v>
      </c>
      <c r="F41" s="9">
        <f t="shared" si="1"/>
        <v>30939</v>
      </c>
      <c r="G41" s="9">
        <f t="shared" si="1"/>
        <v>0</v>
      </c>
      <c r="H41" s="9">
        <f t="shared" si="1"/>
        <v>107542</v>
      </c>
    </row>
    <row r="42" ht="13.5" thickTop="1"/>
    <row r="44" spans="3:4" ht="12.75">
      <c r="C44" s="1"/>
      <c r="D44" s="1"/>
    </row>
    <row r="45" spans="1:4" ht="12.75">
      <c r="A45" s="1" t="s">
        <v>147</v>
      </c>
      <c r="C45" s="1"/>
      <c r="D45" s="1"/>
    </row>
    <row r="46" spans="1:8" ht="38.25" customHeight="1">
      <c r="A46" s="96" t="s">
        <v>158</v>
      </c>
      <c r="B46" s="96"/>
      <c r="C46" s="96"/>
      <c r="D46" s="96"/>
      <c r="E46" s="96"/>
      <c r="F46" s="96"/>
      <c r="G46" s="96"/>
      <c r="H46" s="96"/>
    </row>
    <row r="47" spans="3:4" ht="3.75" customHeight="1">
      <c r="C47" s="1"/>
      <c r="D47" s="1"/>
    </row>
    <row r="48" spans="1:6" ht="12.75">
      <c r="A48" s="97"/>
      <c r="B48" s="97"/>
      <c r="C48" s="97"/>
      <c r="D48" s="97"/>
      <c r="E48" s="97"/>
      <c r="F48" s="97"/>
    </row>
    <row r="49" spans="1:9" ht="12.75">
      <c r="A49" s="97"/>
      <c r="B49" s="97"/>
      <c r="C49" s="97"/>
      <c r="D49" s="97"/>
      <c r="E49" s="97"/>
      <c r="F49" s="97"/>
      <c r="G49" s="97"/>
      <c r="H49" s="97"/>
      <c r="I49" s="41"/>
    </row>
  </sheetData>
  <mergeCells count="4">
    <mergeCell ref="C11:E11"/>
    <mergeCell ref="A48:F48"/>
    <mergeCell ref="A49:H49"/>
    <mergeCell ref="A46:H46"/>
  </mergeCells>
  <printOptions/>
  <pageMargins left="0.75" right="0.75" top="0.5" bottom="0.5" header="0.5" footer="0.5"/>
  <pageSetup fitToHeight="1" fitToWidth="1" horizontalDpi="600" verticalDpi="600" orientation="portrait"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164"/>
  <sheetViews>
    <sheetView zoomScale="88" zoomScaleNormal="88" workbookViewId="0" topLeftCell="A1">
      <selection activeCell="A1" sqref="A1"/>
    </sheetView>
  </sheetViews>
  <sheetFormatPr defaultColWidth="9.140625" defaultRowHeight="12.75"/>
  <cols>
    <col min="1" max="1" width="3.28125" style="21" customWidth="1"/>
    <col min="2" max="2" width="60.57421875" style="20" customWidth="1"/>
    <col min="3" max="3" width="16.421875" style="20" customWidth="1"/>
    <col min="4" max="4" width="17.00390625" style="20" customWidth="1"/>
    <col min="5" max="5" width="10.28125" style="20" customWidth="1"/>
    <col min="6" max="6" width="15.57421875" style="20" bestFit="1" customWidth="1"/>
    <col min="7" max="16384" width="9.140625" style="71" customWidth="1"/>
  </cols>
  <sheetData>
    <row r="1" ht="15.75">
      <c r="A1" s="19"/>
    </row>
    <row r="2" ht="15.75"/>
    <row r="3" ht="15.75"/>
    <row r="4" ht="15.75">
      <c r="A4" s="1" t="s">
        <v>146</v>
      </c>
    </row>
    <row r="5" ht="15.75">
      <c r="A5" s="13"/>
    </row>
    <row r="6" spans="1:5" ht="15.75">
      <c r="A6" s="19" t="s">
        <v>63</v>
      </c>
      <c r="D6" s="21"/>
      <c r="E6" s="22"/>
    </row>
    <row r="7" ht="15.75">
      <c r="A7" s="1" t="s">
        <v>162</v>
      </c>
    </row>
    <row r="9" spans="1:6" ht="15.75">
      <c r="A9" s="92">
        <v>1</v>
      </c>
      <c r="B9" s="22" t="s">
        <v>31</v>
      </c>
      <c r="C9" s="42"/>
      <c r="D9" s="42"/>
      <c r="E9" s="42"/>
      <c r="F9" s="24"/>
    </row>
    <row r="10" spans="1:6" ht="60.75" customHeight="1">
      <c r="A10" s="92"/>
      <c r="B10" s="106" t="s">
        <v>163</v>
      </c>
      <c r="C10" s="107"/>
      <c r="D10" s="107"/>
      <c r="E10" s="107"/>
      <c r="F10" s="24"/>
    </row>
    <row r="11" spans="1:6" ht="15.75">
      <c r="A11" s="92"/>
      <c r="B11" s="22"/>
      <c r="C11" s="42"/>
      <c r="D11" s="42"/>
      <c r="E11" s="42"/>
      <c r="F11" s="24"/>
    </row>
    <row r="12" spans="2:5" ht="46.5" customHeight="1">
      <c r="B12" s="106" t="s">
        <v>164</v>
      </c>
      <c r="C12" s="106"/>
      <c r="D12" s="106"/>
      <c r="E12" s="106"/>
    </row>
    <row r="13" spans="2:5" ht="15.75">
      <c r="B13" s="25"/>
      <c r="C13" s="25"/>
      <c r="D13" s="25"/>
      <c r="E13" s="25"/>
    </row>
    <row r="14" spans="1:5" ht="15.75">
      <c r="A14" s="21">
        <v>2</v>
      </c>
      <c r="B14" s="108" t="s">
        <v>32</v>
      </c>
      <c r="C14" s="108"/>
      <c r="D14" s="108"/>
      <c r="E14" s="108"/>
    </row>
    <row r="15" spans="2:5" ht="30" customHeight="1">
      <c r="B15" s="103" t="s">
        <v>165</v>
      </c>
      <c r="C15" s="103"/>
      <c r="D15" s="103"/>
      <c r="E15" s="103"/>
    </row>
    <row r="16" spans="2:5" ht="15.75">
      <c r="B16" s="25"/>
      <c r="C16" s="25"/>
      <c r="D16" s="25"/>
      <c r="E16" s="25"/>
    </row>
    <row r="17" spans="1:5" ht="15.75">
      <c r="A17" s="21">
        <v>3</v>
      </c>
      <c r="B17" s="26" t="s">
        <v>33</v>
      </c>
      <c r="C17" s="25"/>
      <c r="D17" s="25"/>
      <c r="E17" s="25"/>
    </row>
    <row r="18" spans="2:5" ht="30.75" customHeight="1">
      <c r="B18" s="109" t="s">
        <v>116</v>
      </c>
      <c r="C18" s="109"/>
      <c r="D18" s="109"/>
      <c r="E18" s="109"/>
    </row>
    <row r="19" spans="2:5" ht="15.75">
      <c r="B19" s="25"/>
      <c r="C19" s="25"/>
      <c r="D19" s="25"/>
      <c r="E19" s="25"/>
    </row>
    <row r="20" spans="1:5" ht="15.75">
      <c r="A20" s="21">
        <v>4</v>
      </c>
      <c r="B20" s="26" t="s">
        <v>34</v>
      </c>
      <c r="C20" s="25"/>
      <c r="D20" s="25"/>
      <c r="E20" s="25"/>
    </row>
    <row r="21" spans="2:5" ht="29.25" customHeight="1">
      <c r="B21" s="103" t="s">
        <v>135</v>
      </c>
      <c r="C21" s="103"/>
      <c r="D21" s="103"/>
      <c r="E21" s="103"/>
    </row>
    <row r="22" spans="2:5" ht="15.75">
      <c r="B22" s="25"/>
      <c r="C22" s="25"/>
      <c r="D22" s="25"/>
      <c r="E22" s="25"/>
    </row>
    <row r="23" spans="1:5" ht="15.75">
      <c r="A23" s="21">
        <v>5</v>
      </c>
      <c r="B23" s="22" t="s">
        <v>35</v>
      </c>
      <c r="C23" s="25"/>
      <c r="D23" s="25"/>
      <c r="E23" s="25"/>
    </row>
    <row r="24" spans="2:5" ht="15.75">
      <c r="B24" s="111" t="s">
        <v>115</v>
      </c>
      <c r="C24" s="111"/>
      <c r="D24" s="111"/>
      <c r="E24" s="111"/>
    </row>
    <row r="25" spans="2:5" ht="15.75">
      <c r="B25" s="25"/>
      <c r="C25" s="25"/>
      <c r="D25" s="25"/>
      <c r="E25" s="25"/>
    </row>
    <row r="26" spans="1:5" ht="15.75">
      <c r="A26" s="21">
        <v>6</v>
      </c>
      <c r="B26" s="26" t="s">
        <v>36</v>
      </c>
      <c r="C26" s="25"/>
      <c r="D26" s="25"/>
      <c r="E26" s="25"/>
    </row>
    <row r="27" spans="2:5" ht="28.5" customHeight="1">
      <c r="B27" s="103" t="s">
        <v>112</v>
      </c>
      <c r="C27" s="103"/>
      <c r="D27" s="103"/>
      <c r="E27" s="103"/>
    </row>
    <row r="28" spans="2:5" ht="15.75">
      <c r="B28" s="25"/>
      <c r="C28" s="25"/>
      <c r="D28" s="25"/>
      <c r="E28" s="25"/>
    </row>
    <row r="29" spans="1:5" ht="15.75">
      <c r="A29" s="21">
        <v>7</v>
      </c>
      <c r="B29" s="26" t="s">
        <v>37</v>
      </c>
      <c r="C29" s="25"/>
      <c r="D29" s="25"/>
      <c r="E29" s="25"/>
    </row>
    <row r="30" spans="2:5" ht="15.75">
      <c r="B30" s="110" t="s">
        <v>166</v>
      </c>
      <c r="C30" s="110"/>
      <c r="D30" s="110"/>
      <c r="E30" s="110"/>
    </row>
    <row r="31" spans="2:5" ht="15.75">
      <c r="B31" s="64"/>
      <c r="C31" s="64"/>
      <c r="D31" s="64"/>
      <c r="E31" s="64"/>
    </row>
    <row r="32" spans="1:2" ht="15.75">
      <c r="A32" s="21">
        <v>8</v>
      </c>
      <c r="B32" s="22" t="s">
        <v>38</v>
      </c>
    </row>
    <row r="33" spans="2:4" ht="15.75">
      <c r="B33" s="22"/>
      <c r="C33" s="31" t="s">
        <v>129</v>
      </c>
      <c r="D33" s="31" t="s">
        <v>130</v>
      </c>
    </row>
    <row r="34" spans="2:4" ht="32.25" customHeight="1">
      <c r="B34" s="22"/>
      <c r="C34" s="31" t="s">
        <v>155</v>
      </c>
      <c r="D34" s="31" t="s">
        <v>155</v>
      </c>
    </row>
    <row r="35" spans="3:4" ht="15.75">
      <c r="C35" s="31" t="s">
        <v>26</v>
      </c>
      <c r="D35" s="31" t="s">
        <v>26</v>
      </c>
    </row>
    <row r="36" spans="2:3" ht="15.75">
      <c r="B36" s="69" t="s">
        <v>54</v>
      </c>
      <c r="C36" s="27"/>
    </row>
    <row r="37" spans="2:5" ht="15.75">
      <c r="B37" s="20" t="s">
        <v>99</v>
      </c>
      <c r="C37" s="27">
        <v>28516</v>
      </c>
      <c r="D37" s="27">
        <v>28516</v>
      </c>
      <c r="E37" s="27"/>
    </row>
    <row r="38" spans="2:5" ht="15.75">
      <c r="B38" s="20" t="s">
        <v>95</v>
      </c>
      <c r="C38" s="70">
        <v>3602</v>
      </c>
      <c r="D38" s="70">
        <v>3602</v>
      </c>
      <c r="E38" s="27"/>
    </row>
    <row r="39" spans="3:5" ht="15.75">
      <c r="C39" s="27">
        <f>SUM(C37:C38)</f>
        <v>32118</v>
      </c>
      <c r="D39" s="27">
        <f>SUM(D37:D38)</f>
        <v>32118</v>
      </c>
      <c r="E39" s="27"/>
    </row>
    <row r="40" spans="2:5" ht="15.75">
      <c r="B40" s="20" t="s">
        <v>64</v>
      </c>
      <c r="C40" s="27">
        <v>-2208</v>
      </c>
      <c r="D40" s="27">
        <v>-2208</v>
      </c>
      <c r="E40" s="27"/>
    </row>
    <row r="41" spans="3:5" ht="16.5" thickBot="1">
      <c r="C41" s="72">
        <f>SUM(C39:C40)</f>
        <v>29910</v>
      </c>
      <c r="D41" s="72">
        <f>SUM(D39:D40)</f>
        <v>29910</v>
      </c>
      <c r="E41" s="27"/>
    </row>
    <row r="42" spans="2:5" ht="16.5" thickTop="1">
      <c r="B42" s="69" t="s">
        <v>55</v>
      </c>
      <c r="C42" s="27"/>
      <c r="D42" s="27"/>
      <c r="E42" s="27"/>
    </row>
    <row r="43" spans="2:5" ht="15.75">
      <c r="B43" s="20" t="s">
        <v>99</v>
      </c>
      <c r="C43" s="27">
        <v>3736</v>
      </c>
      <c r="D43" s="27">
        <v>3736</v>
      </c>
      <c r="E43" s="27"/>
    </row>
    <row r="44" spans="2:5" ht="15.75">
      <c r="B44" s="20" t="s">
        <v>95</v>
      </c>
      <c r="C44" s="70">
        <v>785</v>
      </c>
      <c r="D44" s="70">
        <v>785</v>
      </c>
      <c r="E44" s="27"/>
    </row>
    <row r="45" spans="3:5" ht="15.75">
      <c r="C45" s="27">
        <f>SUM(C43:C44)</f>
        <v>4521</v>
      </c>
      <c r="D45" s="27">
        <f>SUM(D43:D44)</f>
        <v>4521</v>
      </c>
      <c r="E45" s="27"/>
    </row>
    <row r="46" spans="2:5" ht="15.75">
      <c r="B46" s="20" t="s">
        <v>64</v>
      </c>
      <c r="C46" s="27">
        <v>155</v>
      </c>
      <c r="D46" s="27">
        <v>155</v>
      </c>
      <c r="E46" s="27"/>
    </row>
    <row r="47" spans="3:5" ht="16.5" thickBot="1">
      <c r="C47" s="72">
        <f>SUM(C45:C46)</f>
        <v>4676</v>
      </c>
      <c r="D47" s="72">
        <f>SUM(D45:D46)</f>
        <v>4676</v>
      </c>
      <c r="E47" s="27"/>
    </row>
    <row r="48" ht="16.5" thickTop="1">
      <c r="C48" s="27"/>
    </row>
    <row r="49" spans="1:5" ht="15.75">
      <c r="A49" s="21">
        <v>9</v>
      </c>
      <c r="B49" s="28" t="s">
        <v>56</v>
      </c>
      <c r="C49" s="23"/>
      <c r="D49" s="23"/>
      <c r="E49" s="23"/>
    </row>
    <row r="50" spans="2:5" ht="30.75" customHeight="1">
      <c r="B50" s="109" t="s">
        <v>167</v>
      </c>
      <c r="C50" s="109"/>
      <c r="D50" s="109"/>
      <c r="E50" s="109"/>
    </row>
    <row r="51" spans="2:5" ht="15.75">
      <c r="B51" s="25"/>
      <c r="C51" s="25"/>
      <c r="D51" s="25"/>
      <c r="E51" s="25"/>
    </row>
    <row r="52" spans="1:5" ht="15.75">
      <c r="A52" s="21">
        <v>10</v>
      </c>
      <c r="B52" s="26" t="s">
        <v>39</v>
      </c>
      <c r="C52" s="25"/>
      <c r="D52" s="25"/>
      <c r="E52" s="25"/>
    </row>
    <row r="53" spans="2:5" ht="30.75" customHeight="1">
      <c r="B53" s="103" t="s">
        <v>191</v>
      </c>
      <c r="C53" s="103"/>
      <c r="D53" s="103"/>
      <c r="E53" s="103"/>
    </row>
    <row r="54" spans="2:5" ht="15.75">
      <c r="B54" s="25"/>
      <c r="C54" s="25"/>
      <c r="D54" s="25"/>
      <c r="E54" s="25"/>
    </row>
    <row r="55" spans="1:5" ht="15.75">
      <c r="A55" s="21">
        <v>11</v>
      </c>
      <c r="B55" s="26" t="s">
        <v>40</v>
      </c>
      <c r="C55" s="25"/>
      <c r="D55" s="25"/>
      <c r="E55" s="25"/>
    </row>
    <row r="56" spans="2:5" ht="15.75">
      <c r="B56" s="103" t="s">
        <v>92</v>
      </c>
      <c r="C56" s="103"/>
      <c r="D56" s="103"/>
      <c r="E56" s="103"/>
    </row>
    <row r="57" spans="2:5" ht="15.75">
      <c r="B57" s="25"/>
      <c r="C57" s="25"/>
      <c r="D57" s="25"/>
      <c r="E57" s="25"/>
    </row>
    <row r="58" spans="1:5" ht="15.75">
      <c r="A58" s="21">
        <v>12</v>
      </c>
      <c r="B58" s="26" t="s">
        <v>96</v>
      </c>
      <c r="C58" s="25"/>
      <c r="D58" s="25"/>
      <c r="E58" s="25"/>
    </row>
    <row r="59" spans="2:5" ht="19.5" customHeight="1">
      <c r="B59" s="25"/>
      <c r="C59" s="25"/>
      <c r="D59" s="31" t="s">
        <v>26</v>
      </c>
      <c r="E59" s="25"/>
    </row>
    <row r="60" spans="2:5" ht="32.25" thickBot="1">
      <c r="B60" s="25" t="s">
        <v>183</v>
      </c>
      <c r="C60" s="25"/>
      <c r="D60" s="93">
        <v>81829</v>
      </c>
      <c r="E60" s="25"/>
    </row>
    <row r="61" spans="2:5" ht="16.5" thickTop="1">
      <c r="B61" s="25"/>
      <c r="C61" s="25"/>
      <c r="D61" s="94"/>
      <c r="E61" s="25"/>
    </row>
    <row r="62" spans="2:5" ht="30.75" customHeight="1">
      <c r="B62" s="105" t="s">
        <v>192</v>
      </c>
      <c r="C62" s="105"/>
      <c r="D62" s="105"/>
      <c r="E62" s="105"/>
    </row>
    <row r="63" spans="2:5" ht="15.75">
      <c r="B63" s="25"/>
      <c r="C63" s="25"/>
      <c r="D63" s="25"/>
      <c r="E63" s="25"/>
    </row>
    <row r="64" spans="1:5" ht="15.75">
      <c r="A64" s="21">
        <v>13</v>
      </c>
      <c r="B64" s="26" t="s">
        <v>57</v>
      </c>
      <c r="C64" s="25"/>
      <c r="D64" s="25"/>
      <c r="E64" s="25"/>
    </row>
    <row r="65" spans="2:5" ht="15.75">
      <c r="B65" s="103" t="s">
        <v>143</v>
      </c>
      <c r="C65" s="103"/>
      <c r="D65" s="103"/>
      <c r="E65" s="103"/>
    </row>
    <row r="66" spans="2:5" ht="15.75">
      <c r="B66" s="25"/>
      <c r="C66" s="25"/>
      <c r="D66" s="25"/>
      <c r="E66" s="25"/>
    </row>
    <row r="67" spans="1:5" ht="15.75">
      <c r="A67" s="21">
        <v>14</v>
      </c>
      <c r="B67" s="28" t="s">
        <v>44</v>
      </c>
      <c r="C67" s="23"/>
      <c r="D67" s="23"/>
      <c r="E67" s="23"/>
    </row>
    <row r="68" spans="2:5" ht="61.5" customHeight="1">
      <c r="B68" s="112" t="s">
        <v>193</v>
      </c>
      <c r="C68" s="112"/>
      <c r="D68" s="112"/>
      <c r="E68" s="112"/>
    </row>
    <row r="69" spans="2:5" ht="15.75">
      <c r="B69" s="83"/>
      <c r="C69" s="83"/>
      <c r="D69" s="83"/>
      <c r="E69" s="83"/>
    </row>
    <row r="70" spans="2:5" ht="15.75">
      <c r="B70" s="90" t="s">
        <v>141</v>
      </c>
      <c r="C70" s="81"/>
      <c r="D70" s="81"/>
      <c r="E70" s="81"/>
    </row>
    <row r="71" spans="2:5" ht="76.5" customHeight="1">
      <c r="B71" s="104" t="s">
        <v>194</v>
      </c>
      <c r="C71" s="104"/>
      <c r="D71" s="104"/>
      <c r="E71" s="104"/>
    </row>
    <row r="72" spans="2:5" ht="15.75">
      <c r="B72" s="89"/>
      <c r="C72" s="89"/>
      <c r="D72" s="89"/>
      <c r="E72" s="89"/>
    </row>
    <row r="73" spans="2:5" ht="15.75">
      <c r="B73" s="91" t="s">
        <v>131</v>
      </c>
      <c r="C73" s="81"/>
      <c r="D73" s="81"/>
      <c r="E73" s="81"/>
    </row>
    <row r="74" spans="2:5" ht="60.75" customHeight="1">
      <c r="B74" s="104" t="s">
        <v>190</v>
      </c>
      <c r="C74" s="104"/>
      <c r="D74" s="104"/>
      <c r="E74" s="104"/>
    </row>
    <row r="75" spans="1:6" s="73" customFormat="1" ht="15.75">
      <c r="A75" s="67"/>
      <c r="B75" s="113"/>
      <c r="C75" s="113"/>
      <c r="D75" s="113"/>
      <c r="E75" s="113"/>
      <c r="F75" s="66"/>
    </row>
    <row r="76" spans="1:5" ht="15.75">
      <c r="A76" s="88">
        <v>15</v>
      </c>
      <c r="B76" s="87" t="s">
        <v>65</v>
      </c>
      <c r="C76" s="25"/>
      <c r="D76" s="25"/>
      <c r="E76" s="25"/>
    </row>
    <row r="77" spans="2:5" ht="107.25" customHeight="1">
      <c r="B77" s="112" t="s">
        <v>195</v>
      </c>
      <c r="C77" s="112"/>
      <c r="D77" s="112"/>
      <c r="E77" s="112"/>
    </row>
    <row r="78" spans="2:5" ht="15.75">
      <c r="B78" s="25"/>
      <c r="C78" s="25" t="s">
        <v>113</v>
      </c>
      <c r="D78" s="25"/>
      <c r="E78" s="25"/>
    </row>
    <row r="79" spans="1:2" ht="15.75">
      <c r="A79" s="21">
        <v>16</v>
      </c>
      <c r="B79" s="22" t="s">
        <v>144</v>
      </c>
    </row>
    <row r="80" spans="2:5" ht="92.25" customHeight="1">
      <c r="B80" s="112" t="s">
        <v>196</v>
      </c>
      <c r="C80" s="112"/>
      <c r="D80" s="112"/>
      <c r="E80" s="112"/>
    </row>
    <row r="81" spans="2:5" ht="15.75">
      <c r="B81" s="25"/>
      <c r="C81" s="25"/>
      <c r="D81" s="25"/>
      <c r="E81" s="25"/>
    </row>
    <row r="82" spans="1:5" ht="15.75">
      <c r="A82" s="21">
        <v>17</v>
      </c>
      <c r="B82" s="117" t="s">
        <v>110</v>
      </c>
      <c r="C82" s="117"/>
      <c r="D82" s="117"/>
      <c r="E82" s="117"/>
    </row>
    <row r="83" spans="2:5" ht="15.75">
      <c r="B83" s="114" t="s">
        <v>114</v>
      </c>
      <c r="C83" s="114"/>
      <c r="D83" s="114"/>
      <c r="E83" s="114"/>
    </row>
    <row r="84" spans="2:5" ht="15.75">
      <c r="B84" s="25"/>
      <c r="C84" s="25"/>
      <c r="D84" s="25"/>
      <c r="E84" s="25"/>
    </row>
    <row r="85" spans="1:5" ht="15.75">
      <c r="A85" s="21">
        <v>18</v>
      </c>
      <c r="B85" s="22" t="s">
        <v>10</v>
      </c>
      <c r="C85" s="116"/>
      <c r="D85" s="116"/>
      <c r="E85" s="29"/>
    </row>
    <row r="86" spans="2:5" ht="15.75">
      <c r="B86" s="22"/>
      <c r="C86" s="29" t="s">
        <v>129</v>
      </c>
      <c r="D86" s="31" t="s">
        <v>128</v>
      </c>
      <c r="E86" s="29"/>
    </row>
    <row r="87" spans="1:5" ht="31.5">
      <c r="A87" s="30"/>
      <c r="B87" s="22"/>
      <c r="C87" s="31" t="s">
        <v>155</v>
      </c>
      <c r="D87" s="31" t="s">
        <v>155</v>
      </c>
      <c r="E87" s="31"/>
    </row>
    <row r="88" spans="2:4" ht="15.75">
      <c r="B88" s="22"/>
      <c r="C88" s="31" t="s">
        <v>26</v>
      </c>
      <c r="D88" s="31" t="s">
        <v>26</v>
      </c>
    </row>
    <row r="89" spans="2:4" ht="15.75">
      <c r="B89" s="22"/>
      <c r="C89" s="68"/>
      <c r="D89" s="68"/>
    </row>
    <row r="90" spans="2:4" ht="15.75">
      <c r="B90" s="20" t="s">
        <v>41</v>
      </c>
      <c r="C90" s="71"/>
      <c r="D90" s="71"/>
    </row>
    <row r="92" spans="2:4" ht="15.75">
      <c r="B92" s="20" t="s">
        <v>42</v>
      </c>
      <c r="C92" s="27">
        <v>871</v>
      </c>
      <c r="D92" s="27">
        <v>871</v>
      </c>
    </row>
    <row r="93" spans="2:4" ht="15.75">
      <c r="B93" s="20" t="s">
        <v>66</v>
      </c>
      <c r="C93" s="27">
        <v>39</v>
      </c>
      <c r="D93" s="27">
        <v>39</v>
      </c>
    </row>
    <row r="94" spans="2:4" ht="15.75">
      <c r="B94" s="20" t="s">
        <v>138</v>
      </c>
      <c r="C94" s="27">
        <v>0</v>
      </c>
      <c r="D94" s="27">
        <v>0</v>
      </c>
    </row>
    <row r="95" spans="2:4" ht="15.75">
      <c r="B95" s="20" t="s">
        <v>43</v>
      </c>
      <c r="C95" s="70">
        <v>-471</v>
      </c>
      <c r="D95" s="70">
        <v>-471</v>
      </c>
    </row>
    <row r="96" spans="3:4" ht="16.5" thickBot="1">
      <c r="C96" s="72">
        <f>SUM(C92:C95)</f>
        <v>439</v>
      </c>
      <c r="D96" s="72">
        <f>SUM(D92:D95)</f>
        <v>439</v>
      </c>
    </row>
    <row r="97" spans="3:4" ht="16.5" thickTop="1">
      <c r="C97" s="33"/>
      <c r="D97" s="33"/>
    </row>
    <row r="98" spans="2:6" ht="47.25" customHeight="1">
      <c r="B98" s="114" t="s">
        <v>184</v>
      </c>
      <c r="C98" s="115"/>
      <c r="D98" s="115"/>
      <c r="E98" s="115"/>
      <c r="F98" s="74"/>
    </row>
    <row r="99" spans="2:6" ht="15.75">
      <c r="B99" s="23"/>
      <c r="C99" s="82"/>
      <c r="D99" s="82"/>
      <c r="E99" s="82"/>
      <c r="F99" s="74"/>
    </row>
    <row r="100" spans="1:2" ht="15.75">
      <c r="A100" s="21">
        <v>19</v>
      </c>
      <c r="B100" s="22" t="s">
        <v>87</v>
      </c>
    </row>
    <row r="101" spans="2:5" ht="30.75" customHeight="1">
      <c r="B101" s="105" t="s">
        <v>132</v>
      </c>
      <c r="C101" s="105"/>
      <c r="D101" s="105"/>
      <c r="E101" s="105"/>
    </row>
    <row r="103" spans="1:2" ht="15.75">
      <c r="A103" s="21">
        <v>20</v>
      </c>
      <c r="B103" s="22" t="s">
        <v>88</v>
      </c>
    </row>
    <row r="104" spans="2:5" ht="30.75" customHeight="1">
      <c r="B104" s="106" t="s">
        <v>133</v>
      </c>
      <c r="C104" s="106"/>
      <c r="D104" s="106"/>
      <c r="E104" s="106"/>
    </row>
    <row r="106" spans="1:2" ht="15.75">
      <c r="A106" s="21">
        <v>21</v>
      </c>
      <c r="B106" s="22" t="s">
        <v>45</v>
      </c>
    </row>
    <row r="107" spans="2:5" ht="30.75" customHeight="1">
      <c r="B107" s="106" t="s">
        <v>185</v>
      </c>
      <c r="C107" s="106"/>
      <c r="D107" s="106"/>
      <c r="E107" s="106"/>
    </row>
    <row r="108" spans="2:5" ht="15.75" customHeight="1">
      <c r="B108" s="42"/>
      <c r="C108" s="42"/>
      <c r="D108" s="42"/>
      <c r="E108" s="42"/>
    </row>
    <row r="109" spans="2:5" ht="30" customHeight="1">
      <c r="B109" s="119" t="s">
        <v>186</v>
      </c>
      <c r="C109" s="119"/>
      <c r="D109" s="119"/>
      <c r="E109" s="119"/>
    </row>
    <row r="110" spans="2:5" ht="15.75">
      <c r="B110" s="24"/>
      <c r="C110" s="24"/>
      <c r="D110" s="24"/>
      <c r="E110" s="24"/>
    </row>
    <row r="111" spans="2:5" ht="30.75" customHeight="1">
      <c r="B111" s="119" t="s">
        <v>0</v>
      </c>
      <c r="C111" s="119"/>
      <c r="D111" s="119"/>
      <c r="E111" s="119"/>
    </row>
    <row r="112" spans="2:5" ht="15.75">
      <c r="B112" s="24"/>
      <c r="C112" s="24"/>
      <c r="D112" s="24"/>
      <c r="E112" s="24"/>
    </row>
    <row r="113" spans="2:5" ht="46.5" customHeight="1">
      <c r="B113" s="119" t="s">
        <v>1</v>
      </c>
      <c r="C113" s="119"/>
      <c r="D113" s="119"/>
      <c r="E113" s="119"/>
    </row>
    <row r="114" spans="2:5" ht="15.75">
      <c r="B114" s="24"/>
      <c r="C114" s="24"/>
      <c r="D114" s="24"/>
      <c r="E114" s="24"/>
    </row>
    <row r="115" spans="2:5" ht="15.75">
      <c r="B115" s="106" t="s">
        <v>2</v>
      </c>
      <c r="C115" s="106"/>
      <c r="D115" s="106"/>
      <c r="E115" s="106"/>
    </row>
    <row r="116" spans="2:5" ht="15.75">
      <c r="B116" s="83"/>
      <c r="C116" s="83"/>
      <c r="D116" s="83"/>
      <c r="E116" s="83"/>
    </row>
    <row r="117" spans="1:2" ht="15.75">
      <c r="A117" s="21">
        <v>22</v>
      </c>
      <c r="B117" s="32" t="s">
        <v>86</v>
      </c>
    </row>
    <row r="118" spans="2:5" ht="15.75" customHeight="1">
      <c r="B118" s="118" t="s">
        <v>102</v>
      </c>
      <c r="C118" s="118"/>
      <c r="D118" s="118"/>
      <c r="E118" s="118"/>
    </row>
    <row r="119" ht="30.75" customHeight="1">
      <c r="D119" s="31" t="s">
        <v>168</v>
      </c>
    </row>
    <row r="120" spans="3:4" ht="15.75">
      <c r="C120" s="71"/>
      <c r="D120" s="31" t="s">
        <v>26</v>
      </c>
    </row>
    <row r="121" ht="15.75">
      <c r="B121" s="20" t="s">
        <v>58</v>
      </c>
    </row>
    <row r="122" spans="2:4" ht="15.75">
      <c r="B122" s="20" t="s">
        <v>59</v>
      </c>
      <c r="D122" s="27">
        <f>'BS'!D35</f>
        <v>26043</v>
      </c>
    </row>
    <row r="123" spans="2:4" ht="15.75">
      <c r="B123" s="20" t="s">
        <v>60</v>
      </c>
      <c r="D123" s="27">
        <f>'BS'!D44</f>
        <v>7457</v>
      </c>
    </row>
    <row r="124" ht="15.75">
      <c r="D124" s="33"/>
    </row>
    <row r="125" spans="2:4" ht="16.5" thickBot="1">
      <c r="B125" s="20" t="s">
        <v>23</v>
      </c>
      <c r="D125" s="72">
        <f>SUM(D122:D124)</f>
        <v>33500</v>
      </c>
    </row>
    <row r="126" ht="16.5" thickTop="1">
      <c r="C126" s="33"/>
    </row>
    <row r="127" spans="2:5" ht="15.75">
      <c r="B127" s="111" t="s">
        <v>107</v>
      </c>
      <c r="C127" s="111"/>
      <c r="D127" s="111"/>
      <c r="E127" s="111"/>
    </row>
    <row r="128" spans="2:5" ht="15.75">
      <c r="B128" s="42"/>
      <c r="C128" s="42"/>
      <c r="D128" s="42"/>
      <c r="E128" s="42"/>
    </row>
    <row r="129" spans="2:5" ht="45.75" customHeight="1">
      <c r="B129" s="112" t="s">
        <v>189</v>
      </c>
      <c r="C129" s="112"/>
      <c r="D129" s="112"/>
      <c r="E129" s="112"/>
    </row>
    <row r="130" spans="2:5" ht="15.75">
      <c r="B130" s="83"/>
      <c r="C130" s="83"/>
      <c r="D130" s="83"/>
      <c r="E130" s="83"/>
    </row>
    <row r="131" spans="2:5" ht="15.75">
      <c r="B131" s="106" t="s">
        <v>145</v>
      </c>
      <c r="C131" s="106"/>
      <c r="D131" s="106"/>
      <c r="E131" s="106"/>
    </row>
    <row r="132" ht="15.75">
      <c r="C132" s="33"/>
    </row>
    <row r="133" ht="15.75">
      <c r="C133" s="33"/>
    </row>
    <row r="134" spans="1:2" ht="15.75">
      <c r="A134" s="21">
        <v>23</v>
      </c>
      <c r="B134" s="22" t="s">
        <v>46</v>
      </c>
    </row>
    <row r="135" spans="2:5" ht="15.75">
      <c r="B135" s="111" t="s">
        <v>93</v>
      </c>
      <c r="C135" s="111"/>
      <c r="D135" s="111"/>
      <c r="E135" s="111"/>
    </row>
    <row r="138" spans="1:2" ht="15.75">
      <c r="A138" s="21">
        <v>24</v>
      </c>
      <c r="B138" s="22" t="s">
        <v>47</v>
      </c>
    </row>
    <row r="139" spans="2:5" ht="30" customHeight="1">
      <c r="B139" s="119" t="s">
        <v>169</v>
      </c>
      <c r="C139" s="119"/>
      <c r="D139" s="119"/>
      <c r="E139" s="119"/>
    </row>
    <row r="142" spans="1:2" ht="15.75">
      <c r="A142" s="21">
        <v>25</v>
      </c>
      <c r="B142" s="22" t="s">
        <v>61</v>
      </c>
    </row>
    <row r="143" spans="2:5" ht="48" customHeight="1">
      <c r="B143" s="105" t="s">
        <v>3</v>
      </c>
      <c r="C143" s="105"/>
      <c r="D143" s="105"/>
      <c r="E143" s="105"/>
    </row>
    <row r="144" spans="2:5" ht="15.75">
      <c r="B144" s="66"/>
      <c r="C144" s="66"/>
      <c r="D144" s="66"/>
      <c r="E144" s="66"/>
    </row>
    <row r="145" spans="2:5" ht="15.75">
      <c r="B145" s="66"/>
      <c r="C145" s="66"/>
      <c r="D145" s="66"/>
      <c r="E145" s="66"/>
    </row>
    <row r="146" spans="1:2" ht="15.75">
      <c r="A146" s="21">
        <v>26</v>
      </c>
      <c r="B146" s="22" t="s">
        <v>97</v>
      </c>
    </row>
    <row r="147" spans="2:5" ht="30.75" customHeight="1">
      <c r="B147" s="106" t="s">
        <v>103</v>
      </c>
      <c r="C147" s="106"/>
      <c r="D147" s="106"/>
      <c r="E147" s="106"/>
    </row>
    <row r="149" spans="3:4" ht="15.75">
      <c r="C149" s="31" t="s">
        <v>129</v>
      </c>
      <c r="D149" s="31" t="s">
        <v>130</v>
      </c>
    </row>
    <row r="150" spans="3:4" ht="31.5">
      <c r="C150" s="31" t="s">
        <v>155</v>
      </c>
      <c r="D150" s="31" t="s">
        <v>155</v>
      </c>
    </row>
    <row r="151" spans="3:4" ht="15.75">
      <c r="C151" s="68"/>
      <c r="D151" s="68"/>
    </row>
    <row r="152" ht="15.75">
      <c r="B152" s="75" t="s">
        <v>48</v>
      </c>
    </row>
    <row r="153" spans="2:4" ht="15.75">
      <c r="B153" s="20" t="s">
        <v>134</v>
      </c>
      <c r="C153" s="27">
        <f>'IS'!C39</f>
        <v>4241</v>
      </c>
      <c r="D153" s="27">
        <f>'IS'!G39</f>
        <v>4241</v>
      </c>
    </row>
    <row r="154" spans="2:4" ht="15.75">
      <c r="B154" s="20" t="s">
        <v>100</v>
      </c>
      <c r="C154" s="27">
        <v>334000</v>
      </c>
      <c r="D154" s="27">
        <v>334000</v>
      </c>
    </row>
    <row r="156" spans="2:4" ht="15.75">
      <c r="B156" s="20" t="s">
        <v>139</v>
      </c>
      <c r="C156" s="76">
        <f>C153*100/C154</f>
        <v>1.2697604790419161</v>
      </c>
      <c r="D156" s="76">
        <f>D153*100/D154</f>
        <v>1.2697604790419161</v>
      </c>
    </row>
    <row r="158" spans="2:4" ht="15.75">
      <c r="B158" s="77" t="s">
        <v>98</v>
      </c>
      <c r="C158" s="78">
        <f>C156</f>
        <v>1.2697604790419161</v>
      </c>
      <c r="D158" s="78">
        <f>D156</f>
        <v>1.2697604790419161</v>
      </c>
    </row>
    <row r="159" spans="2:4" ht="15.75">
      <c r="B159" s="77"/>
      <c r="C159" s="78"/>
      <c r="D159" s="78"/>
    </row>
    <row r="160" spans="2:5" ht="30.75" customHeight="1">
      <c r="B160" s="106" t="s">
        <v>94</v>
      </c>
      <c r="C160" s="106"/>
      <c r="D160" s="106"/>
      <c r="E160" s="106"/>
    </row>
    <row r="161" spans="2:5" ht="15.75">
      <c r="B161" s="83"/>
      <c r="C161" s="83"/>
      <c r="D161" s="83"/>
      <c r="E161" s="83"/>
    </row>
    <row r="162" spans="2:5" ht="15.75">
      <c r="B162" s="24"/>
      <c r="C162" s="24"/>
      <c r="D162" s="24"/>
      <c r="E162" s="24"/>
    </row>
    <row r="163" spans="1:2" ht="15.75">
      <c r="A163" s="21">
        <v>27</v>
      </c>
      <c r="B163" s="22" t="s">
        <v>62</v>
      </c>
    </row>
    <row r="164" spans="2:5" ht="30.75" customHeight="1">
      <c r="B164" s="106" t="s">
        <v>170</v>
      </c>
      <c r="C164" s="106"/>
      <c r="D164" s="106"/>
      <c r="E164" s="106"/>
    </row>
  </sheetData>
  <mergeCells count="41">
    <mergeCell ref="B164:E164"/>
    <mergeCell ref="B107:E107"/>
    <mergeCell ref="B139:E139"/>
    <mergeCell ref="B115:E115"/>
    <mergeCell ref="B129:E129"/>
    <mergeCell ref="B131:E131"/>
    <mergeCell ref="B135:E135"/>
    <mergeCell ref="B160:E160"/>
    <mergeCell ref="B147:E147"/>
    <mergeCell ref="B143:E143"/>
    <mergeCell ref="B101:E101"/>
    <mergeCell ref="B118:E118"/>
    <mergeCell ref="B111:E111"/>
    <mergeCell ref="B109:E109"/>
    <mergeCell ref="B113:E113"/>
    <mergeCell ref="B104:E104"/>
    <mergeCell ref="B127:E127"/>
    <mergeCell ref="B98:E98"/>
    <mergeCell ref="B50:E50"/>
    <mergeCell ref="B68:E68"/>
    <mergeCell ref="B65:E65"/>
    <mergeCell ref="B56:E56"/>
    <mergeCell ref="B53:E53"/>
    <mergeCell ref="B83:E83"/>
    <mergeCell ref="C85:D85"/>
    <mergeCell ref="B82:E82"/>
    <mergeCell ref="B24:E24"/>
    <mergeCell ref="B80:E80"/>
    <mergeCell ref="B74:E74"/>
    <mergeCell ref="B77:E77"/>
    <mergeCell ref="B75:E75"/>
    <mergeCell ref="B27:E27"/>
    <mergeCell ref="B71:E71"/>
    <mergeCell ref="B62:E62"/>
    <mergeCell ref="B10:E10"/>
    <mergeCell ref="B12:E12"/>
    <mergeCell ref="B15:E15"/>
    <mergeCell ref="B14:E14"/>
    <mergeCell ref="B18:E18"/>
    <mergeCell ref="B21:E21"/>
    <mergeCell ref="B30:E30"/>
  </mergeCells>
  <printOptions horizontalCentered="1"/>
  <pageMargins left="0.75" right="0.75" top="0.5" bottom="0.5" header="0.5" footer="0.5"/>
  <pageSetup fitToHeight="10" fitToWidth="1" horizontalDpi="600" verticalDpi="600" orientation="portrait" paperSize="9" scale="81" r:id="rId2"/>
  <rowBreaks count="3" manualBreakCount="3">
    <brk id="47" max="255" man="1"/>
    <brk id="84"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Ng Soon Hong</cp:lastModifiedBy>
  <cp:lastPrinted>2005-05-20T03:39:42Z</cp:lastPrinted>
  <dcterms:created xsi:type="dcterms:W3CDTF">2003-08-01T03:54:06Z</dcterms:created>
  <dcterms:modified xsi:type="dcterms:W3CDTF">2005-05-24T06:56:41Z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1898558235</vt:i4>
  </property>
  <property fmtid="{D5CDD505-2E9C-101B-9397-08002B2CF9AE}" pid="3" name="_EmailSubject">
    <vt:lpwstr>Final copy of 1Q report</vt:lpwstr>
  </property>
  <property fmtid="{D5CDD505-2E9C-101B-9397-08002B2CF9AE}" pid="4" name="_AuthorEmail">
    <vt:lpwstr>vyvoo@coastalcontracts.com</vt:lpwstr>
  </property>
  <property fmtid="{D5CDD505-2E9C-101B-9397-08002B2CF9AE}" pid="5" name="_AuthorEmailDisplayName">
    <vt:lpwstr>Henry Voo</vt:lpwstr>
  </property>
  <property fmtid="{D5CDD505-2E9C-101B-9397-08002B2CF9AE}" pid="6" name="_PreviousAdHocReviewCycleID">
    <vt:i4>-1923355012</vt:i4>
  </property>
</Properties>
</file>